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00.11\NEWshare\053 上下水道係\ミヤジマ\経営比較分析表\R7\ＨＰ用\"/>
    </mc:Choice>
  </mc:AlternateContent>
  <xr:revisionPtr revIDLastSave="0" documentId="13_ncr:1_{A5186667-3F90-4523-8A08-349D5C623756}" xr6:coauthVersionLast="47" xr6:coauthVersionMax="47" xr10:uidLastSave="{00000000-0000-0000-0000-000000000000}"/>
  <workbookProtection workbookAlgorithmName="SHA-512" workbookHashValue="uwn/KezQdZORQ9e6/odCeFsUVUTnSwOixAcOLwI3tcZy6TkBMB2HqPqObm5++jFRQi0TqybPgmH+3HP0Xql0Tg==" workbookSaltValue="kPnLMiRDjaOh5werPhhuRQ==" workbookSpinCount="100000" lockStructure="1"/>
  <bookViews>
    <workbookView minimized="1" xWindow="18435" yWindow="10680" windowWidth="2400" windowHeight="58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F85" i="4"/>
  <c r="E85" i="4"/>
  <c r="BB10" i="4"/>
  <c r="AT10" i="4"/>
  <c r="AL10" i="4"/>
  <c r="I10" i="4"/>
  <c r="B10" i="4"/>
  <c r="BB8" i="4"/>
  <c r="AT8" i="4"/>
  <c r="AL8" i="4"/>
  <c r="W8" i="4"/>
  <c r="P8" i="4"/>
  <c r="I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<sst xmlns="http://schemas.openxmlformats.org/spreadsheetml/2006/main" count="228" uniqueCount="112">
  <si>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</si>
  <si>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</si>
  <si>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</si>
  <si>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</si>
  <si>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</si>
  <si>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</si>
  <si>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</si>
  <si>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</si>
  <si>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</si>
  <si>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</si>
  <si>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</si>
  <si>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</si>
  <si>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</si>
  <si>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</si>
  <si>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</si>
  <si>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</si>
  <si>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</si>
  <si>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</si>
  <si>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</si>
  <si>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</si>
  <si>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</si>
  <si>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</si>
  <si>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</si>
  <si>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</si>
  <si>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</si>
  <si>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</si>
  <si>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</si>
  <si>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</si>
  <si>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</si>
  <si>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</si>
  <si>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</si>
  <si>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</si>
  <si>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</si>
  <si>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</si>
  <si>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</si>
  <si>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</si>
  <si>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</si>
  <si>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</si>
  <si>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</si>
  <si>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</si>
  <si>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</si>
  <si>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</si>
  <si>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</si>
  <si>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</si>
  <si>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</si>
  <si>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</si>
  <si>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</si>
  <si>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</si>
  <si>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</si>
  <si>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</si>
  <si>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</si>
  <si>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</si>
  <si>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</si>
  <si>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</si>
  <si>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</si>
  <si>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</si>
  <si>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</si>
  <si>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</si>
  <si>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</si>
  <si>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</si>
  <si>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</si>
  <si>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</si>
  <si>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</si>
  <si>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</si>
  <si>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</si>
  <si>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</si>
  <si>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</si>
  <si>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</si>
  <si>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</si>
  <si>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</si>
  <si>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</si>
  <si>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</si>
  <si>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</si>
  <si>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</si>
  <si>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</si>
  <si>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</si>
  <si>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</si>
  <si>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</si>
  <si>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</si>
  <si>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</si>
  <si>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</si>
  <si>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</si>
  <si>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</si>
  <si>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</si>
  <si>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</si>
  <si>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</si>
  <si>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</si>
  <si>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</si>
  <si>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</si>
  <si>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</si>
  <si>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</si>
  <si>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</si>
  <si>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</si>
  <si>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木島平村</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</si>
  <si>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</si>
  <si>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</si>
  <si>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</si>
  <si>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</si>
  <si>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</si>
  <si>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</si>
  <si>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</si>
  <si>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</si>
  <si>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</si>
  <si>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</si>
  <si>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</si>
  <si>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</si>
  <si>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</si>
  <si>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</si>
  <si>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</si>
  <si>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6年度は、②管路経年化率が33.47%と前年度に引き続き全国及び類似団体の平均を上回るとともに、①有形固定資産減価償却率も64.06％と平均を上回って高い水準となっており、耐用年数に近い又はこれを経過した施設が年々増加していることを示しています。
　加えて、③管路更新率が依然低い水準にあることから、敷設替えなどによる管路の更新を含めた施設全体の計画的な更新、安定した給水量を確保するための水源開発等が今後の課題となっています。</t>
    <phoneticPr fontId="4"/>
  </si>
  <si>
    <t>　上記の分析から、水道事業の経営状態は、現状では資産ベースでは比較的良好な状態を維持していると考えられます。一方で、給水原価、料金回収率、有収率といった給水収益に関する指標が前年度から悪化したことに加え、諸物価の高騰、老朽化に伴って近い将来見込まれる管路などの施設更新や維持管理に伴う費用の増加、給水人口の減少による給水収益（料金収入）の減少などに備えるため、一層の経費削減を進めるとともに、過剰な設備の見直しを含めた計画的な施設更新、業務運営の効率化、安定供給に向けた水源確保などに取り組む必要があります。また人材確保について自治体で計画、実施しているため公営企業として対応する予定はない。</t>
    <rPh sb="24" eb="26">
      <t>シサン</t>
    </rPh>
    <rPh sb="58" eb="60">
      <t>キュウスイ</t>
    </rPh>
    <rPh sb="60" eb="62">
      <t>ゲンカ</t>
    </rPh>
    <rPh sb="63" eb="68">
      <t>リョウキンカイシュウリツ</t>
    </rPh>
    <rPh sb="69" eb="72">
      <t>ユウシュウリツ</t>
    </rPh>
    <rPh sb="76" eb="80">
      <t>キュウスイシュウエキ</t>
    </rPh>
    <rPh sb="81" eb="82">
      <t>カン</t>
    </rPh>
    <rPh sb="84" eb="86">
      <t>シヒョウ</t>
    </rPh>
    <rPh sb="87" eb="90">
      <t>ゼンネンド</t>
    </rPh>
    <rPh sb="92" eb="94">
      <t>アッカ</t>
    </rPh>
    <rPh sb="99" eb="100">
      <t>クワ</t>
    </rPh>
    <rPh sb="256" eb="260">
      <t>ジンザイカクホ</t>
    </rPh>
    <rPh sb="264" eb="267">
      <t>ジチタイ</t>
    </rPh>
    <rPh sb="268" eb="270">
      <t>ケイカク</t>
    </rPh>
    <rPh sb="271" eb="273">
      <t>ジッシ</t>
    </rPh>
    <rPh sb="279" eb="283">
      <t>コウエイキギョウ</t>
    </rPh>
    <rPh sb="286" eb="288">
      <t>タイオウ</t>
    </rPh>
    <rPh sb="290" eb="292">
      <t>ヨテイ</t>
    </rPh>
    <phoneticPr fontId="4"/>
  </si>
  <si>
    <t>　水道事業では①経常収支比率は104.99%となり前年度に比べ11.49ポイント低下し、全国及び類似団体の平均を下回る水準となったものの100％以上を維持しており単年で黒字となりました。また、②累積欠損金比率が0％を維持していること、③流動比率が平均を上回っていることからも、単年度の経常収支は安定して黒字を維持できており経営状態が比較的安定しているものと考えられます。
　しかし⑥給水原価が202.77円と類似団体平均を下回っているものの全国平均を上回る水準にあり、⑤料金回収率は100.88％となり平均と比較して高い水準を保っているものの前年度に比べて13.94ポイント低下しそれぞれ前年度と比べ指標が悪化しています。
　また⑦施設利用率⑧有収率ともに全国平均を下回っていることから、漏水や給水人口の減少が配水量の減少に影響していると考えられ、長期的には給水収益（料金収入）の減少につながることが懸念されます
　また、④企業債残高対給水収益比率は類似団体平均を下回っているものの全国平均を上回る水準にあり、今後も設備更新に伴う借り入れを継続的に行う必要があることから、企業債償還金の増加が経営状態に影響することが懸念されます。</t>
    <rPh sb="56" eb="57">
      <t>シタ</t>
    </rPh>
    <rPh sb="72" eb="74">
      <t>イジョウ</t>
    </rPh>
    <rPh sb="75" eb="77">
      <t>イジ</t>
    </rPh>
    <rPh sb="204" eb="210">
      <t>ルイジダンタイヘイキン</t>
    </rPh>
    <rPh sb="211" eb="213">
      <t>シタマワ</t>
    </rPh>
    <rPh sb="220" eb="224">
      <t>ゼンコクヘイキン</t>
    </rPh>
    <rPh sb="225" eb="227">
      <t>ウワマワ</t>
    </rPh>
    <rPh sb="228" eb="230">
      <t>スイジュン</t>
    </rPh>
    <rPh sb="251" eb="253">
      <t>ヘイキン</t>
    </rPh>
    <rPh sb="254" eb="256">
      <t>ヒカク</t>
    </rPh>
    <rPh sb="258" eb="259">
      <t>タカ</t>
    </rPh>
    <rPh sb="260" eb="262">
      <t>スイジュン</t>
    </rPh>
    <rPh sb="263" eb="264">
      <t>タモ</t>
    </rPh>
    <rPh sb="271" eb="274">
      <t>ゼンネンド</t>
    </rPh>
    <rPh sb="275" eb="276">
      <t>クラ</t>
    </rPh>
    <rPh sb="287" eb="289">
      <t>テイカ</t>
    </rPh>
    <rPh sb="294" eb="297">
      <t>ゼンネンド</t>
    </rPh>
    <rPh sb="298" eb="299">
      <t>クラ</t>
    </rPh>
    <rPh sb="300" eb="302">
      <t>シヒョウ</t>
    </rPh>
    <rPh sb="303" eb="305">
      <t>アッカ</t>
    </rPh>
    <rPh sb="322" eb="325">
      <t>ユウシュウリツ</t>
    </rPh>
    <rPh sb="422" eb="423">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</si>
</sst>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0.56000000000000005</c:v>
                </c:pt>
                <c:pt idx="1">
                  <c:v>0.09</c:v>
                </c:pt>
                <c:pt idx="2">
                  <c:v>0.31</c:v>
                </c:pt>
                <c:pt idx="3">
                  <c:v>0.11</c:v>
                </c:pt>
                <c:pt idx="4" formatCode="#,##0.00;&quot;△&quot;#,##0.00">
                  <c:v>0</c:v>
                </c:pt>
              </c:numCache>
            </c:numRef>
          </c:val>
          <c:extLst>
            <c:ext xmlns:c16="http://schemas.microsoft.com/office/drawing/2014/chart" uri="{C3380CC4-5D6E-409C-BE32-E72D297353CC}">
              <c16:uniqueId val="{00000000-CB48-4CAC-8553-7A5A04BC909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0.38</c:v>
                </c:pt>
                <c:pt idx="1">
                  <c:v>0.51</c:v>
                </c:pt>
                <c:pt idx="2">
                  <c:v>0.35</c:v>
                </c:pt>
                <c:pt idx="3">
                  <c:v>0.31</c:v>
                </c:pt>
                <c:pt idx="4">
                  <c:v>0.41</c:v>
                </c:pt>
              </c:numCache>
            </c:numRef>
          </c:val>
          <c:smooth val="0"/>
          <c:extLst>
            <c:ext xmlns:c16="http://schemas.microsoft.com/office/drawing/2014/chart" uri="{C3380CC4-5D6E-409C-BE32-E72D297353CC}">
              <c16:uniqueId val="{00000001-CB48-4CAC-8553-7A5A04BC909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46.61</c:v>
                </c:pt>
                <c:pt idx="1">
                  <c:v>43.87</c:v>
                </c:pt>
                <c:pt idx="2">
                  <c:v>45.73</c:v>
                </c:pt>
                <c:pt idx="3">
                  <c:v>29.3</c:v>
                </c:pt>
                <c:pt idx="4">
                  <c:v>29.38</c:v>
                </c:pt>
              </c:numCache>
            </c:numRef>
          </c:val>
          <c:extLst>
            <c:ext xmlns:c16="http://schemas.microsoft.com/office/drawing/2014/chart" uri="{C3380CC4-5D6E-409C-BE32-E72D297353CC}">
              <c16:uniqueId val="{00000000-F273-46EA-B763-0D501EBA298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39.94</c:v>
                </c:pt>
                <c:pt idx="1">
                  <c:v>40.19</c:v>
                </c:pt>
                <c:pt idx="2">
                  <c:v>41.14</c:v>
                </c:pt>
                <c:pt idx="3">
                  <c:v>41.02</c:v>
                </c:pt>
                <c:pt idx="4">
                  <c:v>43.22</c:v>
                </c:pt>
              </c:numCache>
            </c:numRef>
          </c:val>
          <c:smooth val="0"/>
          <c:extLst>
            <c:ext xmlns:c16="http://schemas.microsoft.com/office/drawing/2014/chart" uri="{C3380CC4-5D6E-409C-BE32-E72D297353CC}">
              <c16:uniqueId val="{00000001-F273-46EA-B763-0D501EBA298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84.35</c:v>
                </c:pt>
                <c:pt idx="1">
                  <c:v>81.349999999999994</c:v>
                </c:pt>
                <c:pt idx="2">
                  <c:v>76.53</c:v>
                </c:pt>
                <c:pt idx="3">
                  <c:v>87.32</c:v>
                </c:pt>
                <c:pt idx="4">
                  <c:v>86.75</c:v>
                </c:pt>
              </c:numCache>
            </c:numRef>
          </c:val>
          <c:extLst>
            <c:ext xmlns:c16="http://schemas.microsoft.com/office/drawing/2014/chart" uri="{C3380CC4-5D6E-409C-BE32-E72D297353CC}">
              <c16:uniqueId val="{00000000-259A-4DAF-955C-3E7B3DD205E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69.41</c:v>
                </c:pt>
                <c:pt idx="1">
                  <c:v>71.52</c:v>
                </c:pt>
                <c:pt idx="2">
                  <c:v>70.42</c:v>
                </c:pt>
                <c:pt idx="3">
                  <c:v>69.900000000000006</c:v>
                </c:pt>
                <c:pt idx="4">
                  <c:v>70.16</c:v>
                </c:pt>
              </c:numCache>
            </c:numRef>
          </c:val>
          <c:smooth val="0"/>
          <c:extLst>
            <c:ext xmlns:c16="http://schemas.microsoft.com/office/drawing/2014/chart" uri="{C3380CC4-5D6E-409C-BE32-E72D297353CC}">
              <c16:uniqueId val="{00000001-259A-4DAF-955C-3E7B3DD205E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132.57</c:v>
                </c:pt>
                <c:pt idx="1">
                  <c:v>141.59</c:v>
                </c:pt>
                <c:pt idx="2">
                  <c:v>124.17</c:v>
                </c:pt>
                <c:pt idx="3">
                  <c:v>116.48</c:v>
                </c:pt>
                <c:pt idx="4">
                  <c:v>104.99</c:v>
                </c:pt>
              </c:numCache>
            </c:numRef>
          </c:val>
          <c:extLst>
            <c:ext xmlns:c16="http://schemas.microsoft.com/office/drawing/2014/chart" uri="{C3380CC4-5D6E-409C-BE32-E72D297353CC}">
              <c16:uniqueId val="{00000000-CC03-49C0-B567-DCA1A330495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114.22</c:v>
                </c:pt>
                <c:pt idx="1">
                  <c:v>108.19</c:v>
                </c:pt>
                <c:pt idx="2">
                  <c:v>106.93</c:v>
                </c:pt>
                <c:pt idx="3">
                  <c:v>109.12</c:v>
                </c:pt>
                <c:pt idx="4">
                  <c:v>105.82</c:v>
                </c:pt>
              </c:numCache>
            </c:numRef>
          </c:val>
          <c:smooth val="0"/>
          <c:extLst>
            <c:ext xmlns:c16="http://schemas.microsoft.com/office/drawing/2014/chart" uri="{C3380CC4-5D6E-409C-BE32-E72D297353CC}">
              <c16:uniqueId val="{00000001-CC03-49C0-B567-DCA1A330495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67.010000000000005</c:v>
                </c:pt>
                <c:pt idx="1">
                  <c:v>67.16</c:v>
                </c:pt>
                <c:pt idx="2">
                  <c:v>65.31</c:v>
                </c:pt>
                <c:pt idx="3">
                  <c:v>63.01</c:v>
                </c:pt>
                <c:pt idx="4">
                  <c:v>64.06</c:v>
                </c:pt>
              </c:numCache>
            </c:numRef>
          </c:val>
          <c:extLst>
            <c:ext xmlns:c16="http://schemas.microsoft.com/office/drawing/2014/chart" uri="{C3380CC4-5D6E-409C-BE32-E72D297353CC}">
              <c16:uniqueId val="{00000000-0550-47B8-BC6F-181051E90C0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53.25</c:v>
                </c:pt>
                <c:pt idx="1">
                  <c:v>53.4</c:v>
                </c:pt>
                <c:pt idx="2">
                  <c:v>52.14</c:v>
                </c:pt>
                <c:pt idx="3">
                  <c:v>53.49</c:v>
                </c:pt>
                <c:pt idx="4">
                  <c:v>51.79</c:v>
                </c:pt>
              </c:numCache>
            </c:numRef>
          </c:val>
          <c:smooth val="0"/>
          <c:extLst>
            <c:ext xmlns:c16="http://schemas.microsoft.com/office/drawing/2014/chart" uri="{C3380CC4-5D6E-409C-BE32-E72D297353CC}">
              <c16:uniqueId val="{00000001-0550-47B8-BC6F-181051E90C0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20.239999999999998</c:v>
                </c:pt>
                <c:pt idx="1">
                  <c:v>24.68</c:v>
                </c:pt>
                <c:pt idx="2">
                  <c:v>30.08</c:v>
                </c:pt>
                <c:pt idx="3">
                  <c:v>31.32</c:v>
                </c:pt>
                <c:pt idx="4">
                  <c:v>33.47</c:v>
                </c:pt>
              </c:numCache>
            </c:numRef>
          </c:val>
          <c:extLst>
            <c:ext xmlns:c16="http://schemas.microsoft.com/office/drawing/2014/chart" uri="{C3380CC4-5D6E-409C-BE32-E72D297353CC}">
              <c16:uniqueId val="{00000000-28B7-4162-8574-97BFBF21B03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23.02</c:v>
                </c:pt>
                <c:pt idx="1">
                  <c:v>21.86</c:v>
                </c:pt>
                <c:pt idx="2">
                  <c:v>21.01</c:v>
                </c:pt>
                <c:pt idx="3">
                  <c:v>21.96</c:v>
                </c:pt>
                <c:pt idx="4">
                  <c:v>23.12</c:v>
                </c:pt>
              </c:numCache>
            </c:numRef>
          </c:val>
          <c:smooth val="0"/>
          <c:extLst>
            <c:ext xmlns:c16="http://schemas.microsoft.com/office/drawing/2014/chart" uri="{C3380CC4-5D6E-409C-BE32-E72D297353CC}">
              <c16:uniqueId val="{00000001-28B7-4162-8574-97BFBF21B03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84-4A97-994E-D4604BA637F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22.71</c:v>
                </c:pt>
                <c:pt idx="1">
                  <c:v>6.17</c:v>
                </c:pt>
                <c:pt idx="2">
                  <c:v>20.41</c:v>
                </c:pt>
                <c:pt idx="3">
                  <c:v>19.420000000000002</c:v>
                </c:pt>
                <c:pt idx="4">
                  <c:v>19.850000000000001</c:v>
                </c:pt>
              </c:numCache>
            </c:numRef>
          </c:val>
          <c:smooth val="0"/>
          <c:extLst>
            <c:ext xmlns:c16="http://schemas.microsoft.com/office/drawing/2014/chart" uri="{C3380CC4-5D6E-409C-BE32-E72D297353CC}">
              <c16:uniqueId val="{00000001-C584-4A97-994E-D4604BA637F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1590.79</c:v>
                </c:pt>
                <c:pt idx="1">
                  <c:v>1976.29</c:v>
                </c:pt>
                <c:pt idx="2">
                  <c:v>488.55</c:v>
                </c:pt>
                <c:pt idx="3">
                  <c:v>1723.34</c:v>
                </c:pt>
                <c:pt idx="4">
                  <c:v>1859.1</c:v>
                </c:pt>
              </c:numCache>
            </c:numRef>
          </c:val>
          <c:extLst>
            <c:ext xmlns:c16="http://schemas.microsoft.com/office/drawing/2014/chart" uri="{C3380CC4-5D6E-409C-BE32-E72D297353CC}">
              <c16:uniqueId val="{00000000-4285-42B8-9FD2-FB37EEF770D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381.07</c:v>
                </c:pt>
                <c:pt idx="1">
                  <c:v>367.4</c:v>
                </c:pt>
                <c:pt idx="2">
                  <c:v>345.42</c:v>
                </c:pt>
                <c:pt idx="3">
                  <c:v>315.60000000000002</c:v>
                </c:pt>
                <c:pt idx="4">
                  <c:v>294.89</c:v>
                </c:pt>
              </c:numCache>
            </c:numRef>
          </c:val>
          <c:smooth val="0"/>
          <c:extLst>
            <c:ext xmlns:c16="http://schemas.microsoft.com/office/drawing/2014/chart" uri="{C3380CC4-5D6E-409C-BE32-E72D297353CC}">
              <c16:uniqueId val="{00000001-4285-42B8-9FD2-FB37EEF770D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262.39</c:v>
                </c:pt>
                <c:pt idx="1">
                  <c:v>273.17</c:v>
                </c:pt>
                <c:pt idx="2">
                  <c:v>366.99</c:v>
                </c:pt>
                <c:pt idx="3">
                  <c:v>350.4</c:v>
                </c:pt>
                <c:pt idx="4">
                  <c:v>335.35</c:v>
                </c:pt>
              </c:numCache>
            </c:numRef>
          </c:val>
          <c:extLst>
            <c:ext xmlns:c16="http://schemas.microsoft.com/office/drawing/2014/chart" uri="{C3380CC4-5D6E-409C-BE32-E72D297353CC}">
              <c16:uniqueId val="{00000000-0358-44A0-99A2-F621A50A355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556.47</c:v>
                </c:pt>
                <c:pt idx="1">
                  <c:v>564.99</c:v>
                </c:pt>
                <c:pt idx="2">
                  <c:v>631.39</c:v>
                </c:pt>
                <c:pt idx="3">
                  <c:v>625.11</c:v>
                </c:pt>
                <c:pt idx="4">
                  <c:v>602.79</c:v>
                </c:pt>
              </c:numCache>
            </c:numRef>
          </c:val>
          <c:smooth val="0"/>
          <c:extLst>
            <c:ext xmlns:c16="http://schemas.microsoft.com/office/drawing/2014/chart" uri="{C3380CC4-5D6E-409C-BE32-E72D297353CC}">
              <c16:uniqueId val="{00000001-0358-44A0-99A2-F621A50A355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133.71</c:v>
                </c:pt>
                <c:pt idx="1">
                  <c:v>144</c:v>
                </c:pt>
                <c:pt idx="2">
                  <c:v>122.51</c:v>
                </c:pt>
                <c:pt idx="3">
                  <c:v>114.82</c:v>
                </c:pt>
                <c:pt idx="4">
                  <c:v>100.88</c:v>
                </c:pt>
              </c:numCache>
            </c:numRef>
          </c:val>
          <c:extLst>
            <c:ext xmlns:c16="http://schemas.microsoft.com/office/drawing/2014/chart" uri="{C3380CC4-5D6E-409C-BE32-E72D297353CC}">
              <c16:uniqueId val="{00000000-19DE-4B14-B960-63C632B9EE9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78.67</c:v>
                </c:pt>
                <c:pt idx="1">
                  <c:v>80.56</c:v>
                </c:pt>
                <c:pt idx="2">
                  <c:v>76.55</c:v>
                </c:pt>
                <c:pt idx="3">
                  <c:v>77.739999999999995</c:v>
                </c:pt>
                <c:pt idx="4">
                  <c:v>77.459999999999994</c:v>
                </c:pt>
              </c:numCache>
            </c:numRef>
          </c:val>
          <c:smooth val="0"/>
          <c:extLst>
            <c:ext xmlns:c16="http://schemas.microsoft.com/office/drawing/2014/chart" uri="{C3380CC4-5D6E-409C-BE32-E72D297353CC}">
              <c16:uniqueId val="{00000001-19DE-4B14-B960-63C632B9EE9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149.33000000000001</c:v>
                </c:pt>
                <c:pt idx="1">
                  <c:v>138.79</c:v>
                </c:pt>
                <c:pt idx="2">
                  <c:v>162.51</c:v>
                </c:pt>
                <c:pt idx="3">
                  <c:v>176.97</c:v>
                </c:pt>
                <c:pt idx="4">
                  <c:v>202.77</c:v>
                </c:pt>
              </c:numCache>
            </c:numRef>
          </c:val>
          <c:extLst>
            <c:ext xmlns:c16="http://schemas.microsoft.com/office/drawing/2014/chart" uri="{C3380CC4-5D6E-409C-BE32-E72D297353CC}">
              <c16:uniqueId val="{00000000-6A47-4146-BABD-9334A1B6AD4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257.95</c:v>
                </c:pt>
                <c:pt idx="1">
                  <c:v>260.87</c:v>
                </c:pt>
                <c:pt idx="2">
                  <c:v>269.25</c:v>
                </c:pt>
                <c:pt idx="3">
                  <c:v>274.94</c:v>
                </c:pt>
                <c:pt idx="4">
                  <c:v>290.02999999999997</c:v>
                </c:pt>
              </c:numCache>
            </c:numRef>
          </c:val>
          <c:smooth val="0"/>
          <c:extLst>
            <c:ext xmlns:c16="http://schemas.microsoft.com/office/drawing/2014/chart" uri="{C3380CC4-5D6E-409C-BE32-E72D297353CC}">
              <c16:uniqueId val="{00000001-6A47-4146-BABD-9334A1B6AD4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長野県　木島平村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A9</v>
      </c>
      <c r="X8" s="43"/>
      <c r="Y8" s="43"/>
      <c r="Z8" s="43"/>
      <c r="AA8" s="43"/>
      <c r="AB8" s="43"/>
      <c r="AC8" s="43"/>
      <c r="AD8" s="43" t="str">
        <f>データ!$M$6</f>
        <v>非設置</v>
      </c>
      <c r="AE8" s="43"/>
      <c r="AF8" s="43"/>
      <c r="AG8" s="43"/>
      <c r="AH8" s="43"/>
      <c r="AI8" s="43"/>
      <c r="AJ8" s="43"/>
      <c r="AK8" s="2"/>
      <c r="AL8" s="44">
        <f>データ!$R$6</f>
        <v>4237</v>
      </c>
      <c r="AM8" s="44"/>
      <c r="AN8" s="44"/>
      <c r="AO8" s="44"/>
      <c r="AP8" s="44"/>
      <c r="AQ8" s="44"/>
      <c r="AR8" s="44"/>
      <c r="AS8" s="44"/>
      <c r="AT8" s="45">
        <f>データ!$S$6</f>
        <v>99.32</v>
      </c>
      <c r="AU8" s="46"/>
      <c r="AV8" s="46"/>
      <c r="AW8" s="46"/>
      <c r="AX8" s="46"/>
      <c r="AY8" s="46"/>
      <c r="AZ8" s="46"/>
      <c r="BA8" s="46"/>
      <c r="BB8" s="47">
        <f>データ!$T$6</f>
        <v>42.66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75.290000000000006</v>
      </c>
      <c r="J10" s="46"/>
      <c r="K10" s="46"/>
      <c r="L10" s="46"/>
      <c r="M10" s="46"/>
      <c r="N10" s="46"/>
      <c r="O10" s="80"/>
      <c r="P10" s="47">
        <f>データ!$P$6</f>
        <v>102.05</v>
      </c>
      <c r="Q10" s="47"/>
      <c r="R10" s="47"/>
      <c r="S10" s="47"/>
      <c r="T10" s="47"/>
      <c r="U10" s="47"/>
      <c r="V10" s="47"/>
      <c r="W10" s="44">
        <f>データ!$Q$6</f>
        <v>4004</v>
      </c>
      <c r="X10" s="44"/>
      <c r="Y10" s="44"/>
      <c r="Z10" s="44"/>
      <c r="AA10" s="44"/>
      <c r="AB10" s="44"/>
      <c r="AC10" s="44"/>
      <c r="AD10" s="2"/>
      <c r="AE10" s="2"/>
      <c r="AF10" s="2"/>
      <c r="AG10" s="2"/>
      <c r="AH10" s="2"/>
      <c r="AI10" s="2"/>
      <c r="AJ10" s="2"/>
      <c r="AK10" s="2"/>
      <c r="AL10" s="44">
        <f>データ!$U$6</f>
        <v>4290</v>
      </c>
      <c r="AM10" s="44"/>
      <c r="AN10" s="44"/>
      <c r="AO10" s="44"/>
      <c r="AP10" s="44"/>
      <c r="AQ10" s="44"/>
      <c r="AR10" s="44"/>
      <c r="AS10" s="44"/>
      <c r="AT10" s="45">
        <f>データ!$V$6</f>
        <v>9.89</v>
      </c>
      <c r="AU10" s="46"/>
      <c r="AV10" s="46"/>
      <c r="AW10" s="46"/>
      <c r="AX10" s="46"/>
      <c r="AY10" s="46"/>
      <c r="AZ10" s="46"/>
      <c r="BA10" s="46"/>
      <c r="BB10" s="47">
        <f>データ!$W$6</f>
        <v>433.77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RmutCxWQ7P9Iz3OIeXi5bVeuji8xHMuGk8JXuiSkcrA1awEwYMtRQetFRVsVmd7EJ4TJnKDGz9bQ+3PPAMZgg==" saltValue="KUYdXkLj61E8+0GraDXto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205621</v>
      </c>
      <c r="D6" s="20">
        <f t="shared" si="3"/>
        <v>46</v>
      </c>
      <c r="E6" s="20">
        <f t="shared" si="3"/>
        <v>1</v>
      </c>
      <c r="F6" s="20">
        <f t="shared" si="3"/>
        <v>0</v>
      </c>
      <c r="G6" s="20">
        <f t="shared" si="3"/>
        <v>1</v>
      </c>
      <c r="H6" s="20" t="str">
        <f t="shared" si="3"/>
        <v>長野県　木島平村</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75.290000000000006</v>
      </c>
      <c r="P6" s="21">
        <f t="shared" si="3"/>
        <v>102.05</v>
      </c>
      <c r="Q6" s="21">
        <f t="shared" si="3"/>
        <v>4004</v>
      </c>
      <c r="R6" s="21">
        <f t="shared" si="3"/>
        <v>4237</v>
      </c>
      <c r="S6" s="21">
        <f t="shared" si="3"/>
        <v>99.32</v>
      </c>
      <c r="T6" s="21">
        <f t="shared" si="3"/>
        <v>42.66</v>
      </c>
      <c r="U6" s="21">
        <f t="shared" si="3"/>
        <v>4290</v>
      </c>
      <c r="V6" s="21">
        <f t="shared" si="3"/>
        <v>9.89</v>
      </c>
      <c r="W6" s="21">
        <f t="shared" si="3"/>
        <v>433.77</v>
      </c>
      <c r="X6" s="22">
        <f>IF(X7="",NA(),X7)</f>
        <v>132.57</v>
      </c>
      <c r="Y6" s="22">
        <f t="shared" ref="Y6:AG6" si="4">IF(Y7="",NA(),Y7)</f>
        <v>141.59</v>
      </c>
      <c r="Z6" s="22">
        <f t="shared" si="4"/>
        <v>124.17</v>
      </c>
      <c r="AA6" s="22">
        <f t="shared" si="4"/>
        <v>116.48</v>
      </c>
      <c r="AB6" s="22">
        <f t="shared" si="4"/>
        <v>104.99</v>
      </c>
      <c r="AC6" s="22">
        <f t="shared" si="4"/>
        <v>114.22</v>
      </c>
      <c r="AD6" s="22">
        <f t="shared" si="4"/>
        <v>108.19</v>
      </c>
      <c r="AE6" s="22">
        <f t="shared" si="4"/>
        <v>106.93</v>
      </c>
      <c r="AF6" s="22">
        <f t="shared" si="4"/>
        <v>109.12</v>
      </c>
      <c r="AG6" s="22">
        <f t="shared" si="4"/>
        <v>105.82</v>
      </c>
      <c r="AH6" s="21" t="str">
        <f>IF(AH7="","",IF(AH7="-","【-】","【"&amp;SUBSTITUTE(TEXT(AH7,"#,##0.00"),"-","△")&amp;"】"))</f>
        <v>【107.26】</v>
      </c>
      <c r="AI6" s="21">
        <f>IF(AI7="",NA(),AI7)</f>
        <v>0</v>
      </c>
      <c r="AJ6" s="21">
        <f t="shared" ref="AJ6:AR6" si="5">IF(AJ7="",NA(),AJ7)</f>
        <v>0</v>
      </c>
      <c r="AK6" s="21">
        <f t="shared" si="5"/>
        <v>0</v>
      </c>
      <c r="AL6" s="21">
        <f t="shared" si="5"/>
        <v>0</v>
      </c>
      <c r="AM6" s="21">
        <f t="shared" si="5"/>
        <v>0</v>
      </c>
      <c r="AN6" s="22">
        <f t="shared" si="5"/>
        <v>22.71</v>
      </c>
      <c r="AO6" s="22">
        <f t="shared" si="5"/>
        <v>6.17</v>
      </c>
      <c r="AP6" s="22">
        <f t="shared" si="5"/>
        <v>20.41</v>
      </c>
      <c r="AQ6" s="22">
        <f t="shared" si="5"/>
        <v>19.420000000000002</v>
      </c>
      <c r="AR6" s="22">
        <f t="shared" si="5"/>
        <v>19.850000000000001</v>
      </c>
      <c r="AS6" s="21" t="str">
        <f>IF(AS7="","",IF(AS7="-","【-】","【"&amp;SUBSTITUTE(TEXT(AS7,"#,##0.00"),"-","△")&amp;"】"))</f>
        <v>【1.61】</v>
      </c>
      <c r="AT6" s="22">
        <f>IF(AT7="",NA(),AT7)</f>
        <v>1590.79</v>
      </c>
      <c r="AU6" s="22">
        <f t="shared" ref="AU6:BC6" si="6">IF(AU7="",NA(),AU7)</f>
        <v>1976.29</v>
      </c>
      <c r="AV6" s="22">
        <f t="shared" si="6"/>
        <v>488.55</v>
      </c>
      <c r="AW6" s="22">
        <f t="shared" si="6"/>
        <v>1723.34</v>
      </c>
      <c r="AX6" s="22">
        <f t="shared" si="6"/>
        <v>1859.1</v>
      </c>
      <c r="AY6" s="22">
        <f t="shared" si="6"/>
        <v>381.07</v>
      </c>
      <c r="AZ6" s="22">
        <f t="shared" si="6"/>
        <v>367.4</v>
      </c>
      <c r="BA6" s="22">
        <f t="shared" si="6"/>
        <v>345.42</v>
      </c>
      <c r="BB6" s="22">
        <f t="shared" si="6"/>
        <v>315.60000000000002</v>
      </c>
      <c r="BC6" s="22">
        <f t="shared" si="6"/>
        <v>294.89</v>
      </c>
      <c r="BD6" s="21" t="str">
        <f>IF(BD7="","",IF(BD7="-","【-】","【"&amp;SUBSTITUTE(TEXT(BD7,"#,##0.00"),"-","△")&amp;"】"))</f>
        <v>【239.69】</v>
      </c>
      <c r="BE6" s="22">
        <f>IF(BE7="",NA(),BE7)</f>
        <v>262.39</v>
      </c>
      <c r="BF6" s="22">
        <f t="shared" ref="BF6:BN6" si="7">IF(BF7="",NA(),BF7)</f>
        <v>273.17</v>
      </c>
      <c r="BG6" s="22">
        <f t="shared" si="7"/>
        <v>366.99</v>
      </c>
      <c r="BH6" s="22">
        <f t="shared" si="7"/>
        <v>350.4</v>
      </c>
      <c r="BI6" s="22">
        <f t="shared" si="7"/>
        <v>335.35</v>
      </c>
      <c r="BJ6" s="22">
        <f t="shared" si="7"/>
        <v>556.47</v>
      </c>
      <c r="BK6" s="22">
        <f t="shared" si="7"/>
        <v>564.99</v>
      </c>
      <c r="BL6" s="22">
        <f t="shared" si="7"/>
        <v>631.39</v>
      </c>
      <c r="BM6" s="22">
        <f t="shared" si="7"/>
        <v>625.11</v>
      </c>
      <c r="BN6" s="22">
        <f t="shared" si="7"/>
        <v>602.79</v>
      </c>
      <c r="BO6" s="21" t="str">
        <f>IF(BO7="","",IF(BO7="-","【-】","【"&amp;SUBSTITUTE(TEXT(BO7,"#,##0.00"),"-","△")&amp;"】"))</f>
        <v>【264.86】</v>
      </c>
      <c r="BP6" s="22">
        <f>IF(BP7="",NA(),BP7)</f>
        <v>133.71</v>
      </c>
      <c r="BQ6" s="22">
        <f t="shared" ref="BQ6:BY6" si="8">IF(BQ7="",NA(),BQ7)</f>
        <v>144</v>
      </c>
      <c r="BR6" s="22">
        <f t="shared" si="8"/>
        <v>122.51</v>
      </c>
      <c r="BS6" s="22">
        <f t="shared" si="8"/>
        <v>114.82</v>
      </c>
      <c r="BT6" s="22">
        <f t="shared" si="8"/>
        <v>100.88</v>
      </c>
      <c r="BU6" s="22">
        <f t="shared" si="8"/>
        <v>78.67</v>
      </c>
      <c r="BV6" s="22">
        <f t="shared" si="8"/>
        <v>80.56</v>
      </c>
      <c r="BW6" s="22">
        <f t="shared" si="8"/>
        <v>76.55</v>
      </c>
      <c r="BX6" s="22">
        <f t="shared" si="8"/>
        <v>77.739999999999995</v>
      </c>
      <c r="BY6" s="22">
        <f t="shared" si="8"/>
        <v>77.459999999999994</v>
      </c>
      <c r="BZ6" s="21" t="str">
        <f>IF(BZ7="","",IF(BZ7="-","【-】","【"&amp;SUBSTITUTE(TEXT(BZ7,"#,##0.00"),"-","△")&amp;"】"))</f>
        <v>【97.59】</v>
      </c>
      <c r="CA6" s="22">
        <f>IF(CA7="",NA(),CA7)</f>
        <v>149.33000000000001</v>
      </c>
      <c r="CB6" s="22">
        <f t="shared" ref="CB6:CJ6" si="9">IF(CB7="",NA(),CB7)</f>
        <v>138.79</v>
      </c>
      <c r="CC6" s="22">
        <f t="shared" si="9"/>
        <v>162.51</v>
      </c>
      <c r="CD6" s="22">
        <f t="shared" si="9"/>
        <v>176.97</v>
      </c>
      <c r="CE6" s="22">
        <f t="shared" si="9"/>
        <v>202.77</v>
      </c>
      <c r="CF6" s="22">
        <f t="shared" si="9"/>
        <v>257.95</v>
      </c>
      <c r="CG6" s="22">
        <f t="shared" si="9"/>
        <v>260.87</v>
      </c>
      <c r="CH6" s="22">
        <f t="shared" si="9"/>
        <v>269.25</v>
      </c>
      <c r="CI6" s="22">
        <f t="shared" si="9"/>
        <v>274.94</v>
      </c>
      <c r="CJ6" s="22">
        <f t="shared" si="9"/>
        <v>290.02999999999997</v>
      </c>
      <c r="CK6" s="21" t="str">
        <f>IF(CK7="","",IF(CK7="-","【-】","【"&amp;SUBSTITUTE(TEXT(CK7,"#,##0.00"),"-","△")&amp;"】"))</f>
        <v>【181.66】</v>
      </c>
      <c r="CL6" s="22">
        <f>IF(CL7="",NA(),CL7)</f>
        <v>46.61</v>
      </c>
      <c r="CM6" s="22">
        <f t="shared" ref="CM6:CU6" si="10">IF(CM7="",NA(),CM7)</f>
        <v>43.87</v>
      </c>
      <c r="CN6" s="22">
        <f t="shared" si="10"/>
        <v>45.73</v>
      </c>
      <c r="CO6" s="22">
        <f t="shared" si="10"/>
        <v>29.3</v>
      </c>
      <c r="CP6" s="22">
        <f t="shared" si="10"/>
        <v>29.38</v>
      </c>
      <c r="CQ6" s="22">
        <f t="shared" si="10"/>
        <v>39.94</v>
      </c>
      <c r="CR6" s="22">
        <f t="shared" si="10"/>
        <v>40.19</v>
      </c>
      <c r="CS6" s="22">
        <f t="shared" si="10"/>
        <v>41.14</v>
      </c>
      <c r="CT6" s="22">
        <f t="shared" si="10"/>
        <v>41.02</v>
      </c>
      <c r="CU6" s="22">
        <f t="shared" si="10"/>
        <v>43.22</v>
      </c>
      <c r="CV6" s="21" t="str">
        <f>IF(CV7="","",IF(CV7="-","【-】","【"&amp;SUBSTITUTE(TEXT(CV7,"#,##0.00"),"-","△")&amp;"】"))</f>
        <v>【60.21】</v>
      </c>
      <c r="CW6" s="22">
        <f>IF(CW7="",NA(),CW7)</f>
        <v>84.35</v>
      </c>
      <c r="CX6" s="22">
        <f t="shared" ref="CX6:DF6" si="11">IF(CX7="",NA(),CX7)</f>
        <v>81.349999999999994</v>
      </c>
      <c r="CY6" s="22">
        <f t="shared" si="11"/>
        <v>76.53</v>
      </c>
      <c r="CZ6" s="22">
        <f t="shared" si="11"/>
        <v>87.32</v>
      </c>
      <c r="DA6" s="22">
        <f t="shared" si="11"/>
        <v>86.75</v>
      </c>
      <c r="DB6" s="22">
        <f t="shared" si="11"/>
        <v>69.41</v>
      </c>
      <c r="DC6" s="22">
        <f t="shared" si="11"/>
        <v>71.52</v>
      </c>
      <c r="DD6" s="22">
        <f t="shared" si="11"/>
        <v>70.42</v>
      </c>
      <c r="DE6" s="22">
        <f t="shared" si="11"/>
        <v>69.900000000000006</v>
      </c>
      <c r="DF6" s="22">
        <f t="shared" si="11"/>
        <v>70.16</v>
      </c>
      <c r="DG6" s="21" t="str">
        <f>IF(DG7="","",IF(DG7="-","【-】","【"&amp;SUBSTITUTE(TEXT(DG7,"#,##0.00"),"-","△")&amp;"】"))</f>
        <v>【89.21】</v>
      </c>
      <c r="DH6" s="22">
        <f>IF(DH7="",NA(),DH7)</f>
        <v>67.010000000000005</v>
      </c>
      <c r="DI6" s="22">
        <f t="shared" ref="DI6:DQ6" si="12">IF(DI7="",NA(),DI7)</f>
        <v>67.16</v>
      </c>
      <c r="DJ6" s="22">
        <f t="shared" si="12"/>
        <v>65.31</v>
      </c>
      <c r="DK6" s="22">
        <f t="shared" si="12"/>
        <v>63.01</v>
      </c>
      <c r="DL6" s="22">
        <f t="shared" si="12"/>
        <v>64.06</v>
      </c>
      <c r="DM6" s="22">
        <f t="shared" si="12"/>
        <v>53.25</v>
      </c>
      <c r="DN6" s="22">
        <f t="shared" si="12"/>
        <v>53.4</v>
      </c>
      <c r="DO6" s="22">
        <f t="shared" si="12"/>
        <v>52.14</v>
      </c>
      <c r="DP6" s="22">
        <f t="shared" si="12"/>
        <v>53.49</v>
      </c>
      <c r="DQ6" s="22">
        <f t="shared" si="12"/>
        <v>51.79</v>
      </c>
      <c r="DR6" s="21" t="str">
        <f>IF(DR7="","",IF(DR7="-","【-】","【"&amp;SUBSTITUTE(TEXT(DR7,"#,##0.00"),"-","△")&amp;"】"))</f>
        <v>【52.41】</v>
      </c>
      <c r="DS6" s="22">
        <f>IF(DS7="",NA(),DS7)</f>
        <v>20.239999999999998</v>
      </c>
      <c r="DT6" s="22">
        <f t="shared" ref="DT6:EB6" si="13">IF(DT7="",NA(),DT7)</f>
        <v>24.68</v>
      </c>
      <c r="DU6" s="22">
        <f t="shared" si="13"/>
        <v>30.08</v>
      </c>
      <c r="DV6" s="22">
        <f t="shared" si="13"/>
        <v>31.32</v>
      </c>
      <c r="DW6" s="22">
        <f t="shared" si="13"/>
        <v>33.47</v>
      </c>
      <c r="DX6" s="22">
        <f t="shared" si="13"/>
        <v>23.02</v>
      </c>
      <c r="DY6" s="22">
        <f t="shared" si="13"/>
        <v>21.86</v>
      </c>
      <c r="DZ6" s="22">
        <f t="shared" si="13"/>
        <v>21.01</v>
      </c>
      <c r="EA6" s="22">
        <f t="shared" si="13"/>
        <v>21.96</v>
      </c>
      <c r="EB6" s="22">
        <f t="shared" si="13"/>
        <v>23.12</v>
      </c>
      <c r="EC6" s="21" t="str">
        <f>IF(EC7="","",IF(EC7="-","【-】","【"&amp;SUBSTITUTE(TEXT(EC7,"#,##0.00"),"-","△")&amp;"】"))</f>
        <v>【26.78】</v>
      </c>
      <c r="ED6" s="22">
        <f>IF(ED7="",NA(),ED7)</f>
        <v>0.56000000000000005</v>
      </c>
      <c r="EE6" s="22">
        <f t="shared" ref="EE6:EM6" si="14">IF(EE7="",NA(),EE7)</f>
        <v>0.09</v>
      </c>
      <c r="EF6" s="22">
        <f t="shared" si="14"/>
        <v>0.31</v>
      </c>
      <c r="EG6" s="22">
        <f t="shared" si="14"/>
        <v>0.11</v>
      </c>
      <c r="EH6" s="21">
        <f t="shared" si="14"/>
        <v>0</v>
      </c>
      <c r="EI6" s="22">
        <f t="shared" si="14"/>
        <v>0.38</v>
      </c>
      <c r="EJ6" s="22">
        <f t="shared" si="14"/>
        <v>0.51</v>
      </c>
      <c r="EK6" s="22">
        <f t="shared" si="14"/>
        <v>0.35</v>
      </c>
      <c r="EL6" s="22">
        <f t="shared" si="14"/>
        <v>0.31</v>
      </c>
      <c r="EM6" s="22">
        <f t="shared" si="14"/>
        <v>0.41</v>
      </c>
      <c r="EN6" s="21" t="str">
        <f>IF(EN7="","",IF(EN7="-","【-】","【"&amp;SUBSTITUTE(TEXT(EN7,"#,##0.00"),"-","△")&amp;"】"))</f>
        <v>【0.59】</v>
      </c>
    </row>
    <row r="7" spans="1:144" s="23" customFormat="1" x14ac:dyDescent="0.15">
      <c r="A7" s="15"/>
      <c r="B7" s="24">
        <v>2024</v>
      </c>
      <c r="C7" s="24">
        <v>205621</v>
      </c>
      <c r="D7" s="24">
        <v>46</v>
      </c>
      <c r="E7" s="24">
        <v>1</v>
      </c>
      <c r="F7" s="24">
        <v>0</v>
      </c>
      <c r="G7" s="24">
        <v>1</v>
      </c>
      <c r="H7" s="24" t="s">
        <v>93</v>
      </c>
      <c r="I7" s="24" t="s">
        <v>94</v>
      </c>
      <c r="J7" s="24" t="s">
        <v>95</v>
      </c>
      <c r="K7" s="24" t="s">
        <v>96</v>
      </c>
      <c r="L7" s="24" t="s">
        <v>97</v>
      </c>
      <c r="M7" s="24" t="s">
        <v>98</v>
      </c>
      <c r="N7" s="25" t="s">
        <v>99</v>
      </c>
      <c r="O7" s="25">
        <v>75.290000000000006</v>
      </c>
      <c r="P7" s="25">
        <v>102.05</v>
      </c>
      <c r="Q7" s="25">
        <v>4004</v>
      </c>
      <c r="R7" s="25">
        <v>4237</v>
      </c>
      <c r="S7" s="25">
        <v>99.32</v>
      </c>
      <c r="T7" s="25">
        <v>42.66</v>
      </c>
      <c r="U7" s="25">
        <v>4290</v>
      </c>
      <c r="V7" s="25">
        <v>9.89</v>
      </c>
      <c r="W7" s="25">
        <v>433.77</v>
      </c>
      <c r="X7" s="25">
        <v>132.57</v>
      </c>
      <c r="Y7" s="25">
        <v>141.59</v>
      </c>
      <c r="Z7" s="25">
        <v>124.17</v>
      </c>
      <c r="AA7" s="25">
        <v>116.48</v>
      </c>
      <c r="AB7" s="25">
        <v>104.99</v>
      </c>
      <c r="AC7" s="25">
        <v>114.22</v>
      </c>
      <c r="AD7" s="25">
        <v>108.19</v>
      </c>
      <c r="AE7" s="25">
        <v>106.93</v>
      </c>
      <c r="AF7" s="25">
        <v>109.12</v>
      </c>
      <c r="AG7" s="25">
        <v>105.82</v>
      </c>
      <c r="AH7" s="25">
        <v>107.26</v>
      </c>
      <c r="AI7" s="25">
        <v>0</v>
      </c>
      <c r="AJ7" s="25">
        <v>0</v>
      </c>
      <c r="AK7" s="25">
        <v>0</v>
      </c>
      <c r="AL7" s="25">
        <v>0</v>
      </c>
      <c r="AM7" s="25">
        <v>0</v>
      </c>
      <c r="AN7" s="25">
        <v>22.71</v>
      </c>
      <c r="AO7" s="25">
        <v>6.17</v>
      </c>
      <c r="AP7" s="25">
        <v>20.41</v>
      </c>
      <c r="AQ7" s="25">
        <v>19.420000000000002</v>
      </c>
      <c r="AR7" s="25">
        <v>19.850000000000001</v>
      </c>
      <c r="AS7" s="25">
        <v>1.61</v>
      </c>
      <c r="AT7" s="25">
        <v>1590.79</v>
      </c>
      <c r="AU7" s="25">
        <v>1976.29</v>
      </c>
      <c r="AV7" s="25">
        <v>488.55</v>
      </c>
      <c r="AW7" s="25">
        <v>1723.34</v>
      </c>
      <c r="AX7" s="25">
        <v>1859.1</v>
      </c>
      <c r="AY7" s="25">
        <v>381.07</v>
      </c>
      <c r="AZ7" s="25">
        <v>367.4</v>
      </c>
      <c r="BA7" s="25">
        <v>345.42</v>
      </c>
      <c r="BB7" s="25">
        <v>315.60000000000002</v>
      </c>
      <c r="BC7" s="25">
        <v>294.89</v>
      </c>
      <c r="BD7" s="25">
        <v>239.69</v>
      </c>
      <c r="BE7" s="25">
        <v>262.39</v>
      </c>
      <c r="BF7" s="25">
        <v>273.17</v>
      </c>
      <c r="BG7" s="25">
        <v>366.99</v>
      </c>
      <c r="BH7" s="25">
        <v>350.4</v>
      </c>
      <c r="BI7" s="25">
        <v>335.35</v>
      </c>
      <c r="BJ7" s="25">
        <v>556.47</v>
      </c>
      <c r="BK7" s="25">
        <v>564.99</v>
      </c>
      <c r="BL7" s="25">
        <v>631.39</v>
      </c>
      <c r="BM7" s="25">
        <v>625.11</v>
      </c>
      <c r="BN7" s="25">
        <v>602.79</v>
      </c>
      <c r="BO7" s="25">
        <v>264.86</v>
      </c>
      <c r="BP7" s="25">
        <v>133.71</v>
      </c>
      <c r="BQ7" s="25">
        <v>144</v>
      </c>
      <c r="BR7" s="25">
        <v>122.51</v>
      </c>
      <c r="BS7" s="25">
        <v>114.82</v>
      </c>
      <c r="BT7" s="25">
        <v>100.88</v>
      </c>
      <c r="BU7" s="25">
        <v>78.67</v>
      </c>
      <c r="BV7" s="25">
        <v>80.56</v>
      </c>
      <c r="BW7" s="25">
        <v>76.55</v>
      </c>
      <c r="BX7" s="25">
        <v>77.739999999999995</v>
      </c>
      <c r="BY7" s="25">
        <v>77.459999999999994</v>
      </c>
      <c r="BZ7" s="25">
        <v>97.59</v>
      </c>
      <c r="CA7" s="25">
        <v>149.33000000000001</v>
      </c>
      <c r="CB7" s="25">
        <v>138.79</v>
      </c>
      <c r="CC7" s="25">
        <v>162.51</v>
      </c>
      <c r="CD7" s="25">
        <v>176.97</v>
      </c>
      <c r="CE7" s="25">
        <v>202.77</v>
      </c>
      <c r="CF7" s="25">
        <v>257.95</v>
      </c>
      <c r="CG7" s="25">
        <v>260.87</v>
      </c>
      <c r="CH7" s="25">
        <v>269.25</v>
      </c>
      <c r="CI7" s="25">
        <v>274.94</v>
      </c>
      <c r="CJ7" s="25">
        <v>290.02999999999997</v>
      </c>
      <c r="CK7" s="25">
        <v>181.66</v>
      </c>
      <c r="CL7" s="25">
        <v>46.61</v>
      </c>
      <c r="CM7" s="25">
        <v>43.87</v>
      </c>
      <c r="CN7" s="25">
        <v>45.73</v>
      </c>
      <c r="CO7" s="25">
        <v>29.3</v>
      </c>
      <c r="CP7" s="25">
        <v>29.38</v>
      </c>
      <c r="CQ7" s="25">
        <v>39.94</v>
      </c>
      <c r="CR7" s="25">
        <v>40.19</v>
      </c>
      <c r="CS7" s="25">
        <v>41.14</v>
      </c>
      <c r="CT7" s="25">
        <v>41.02</v>
      </c>
      <c r="CU7" s="25">
        <v>43.22</v>
      </c>
      <c r="CV7" s="25">
        <v>60.21</v>
      </c>
      <c r="CW7" s="25">
        <v>84.35</v>
      </c>
      <c r="CX7" s="25">
        <v>81.349999999999994</v>
      </c>
      <c r="CY7" s="25">
        <v>76.53</v>
      </c>
      <c r="CZ7" s="25">
        <v>87.32</v>
      </c>
      <c r="DA7" s="25">
        <v>86.75</v>
      </c>
      <c r="DB7" s="25">
        <v>69.41</v>
      </c>
      <c r="DC7" s="25">
        <v>71.52</v>
      </c>
      <c r="DD7" s="25">
        <v>70.42</v>
      </c>
      <c r="DE7" s="25">
        <v>69.900000000000006</v>
      </c>
      <c r="DF7" s="25">
        <v>70.16</v>
      </c>
      <c r="DG7" s="25">
        <v>89.21</v>
      </c>
      <c r="DH7" s="25">
        <v>67.010000000000005</v>
      </c>
      <c r="DI7" s="25">
        <v>67.16</v>
      </c>
      <c r="DJ7" s="25">
        <v>65.31</v>
      </c>
      <c r="DK7" s="25">
        <v>63.01</v>
      </c>
      <c r="DL7" s="25">
        <v>64.06</v>
      </c>
      <c r="DM7" s="25">
        <v>53.25</v>
      </c>
      <c r="DN7" s="25">
        <v>53.4</v>
      </c>
      <c r="DO7" s="25">
        <v>52.14</v>
      </c>
      <c r="DP7" s="25">
        <v>53.49</v>
      </c>
      <c r="DQ7" s="25">
        <v>51.79</v>
      </c>
      <c r="DR7" s="25">
        <v>52.41</v>
      </c>
      <c r="DS7" s="25">
        <v>20.239999999999998</v>
      </c>
      <c r="DT7" s="25">
        <v>24.68</v>
      </c>
      <c r="DU7" s="25">
        <v>30.08</v>
      </c>
      <c r="DV7" s="25">
        <v>31.32</v>
      </c>
      <c r="DW7" s="25">
        <v>33.47</v>
      </c>
      <c r="DX7" s="25">
        <v>23.02</v>
      </c>
      <c r="DY7" s="25">
        <v>21.86</v>
      </c>
      <c r="DZ7" s="25">
        <v>21.01</v>
      </c>
      <c r="EA7" s="25">
        <v>21.96</v>
      </c>
      <c r="EB7" s="25">
        <v>23.12</v>
      </c>
      <c r="EC7" s="25">
        <v>26.78</v>
      </c>
      <c r="ED7" s="25">
        <v>0.56000000000000005</v>
      </c>
      <c r="EE7" s="25">
        <v>0.09</v>
      </c>
      <c r="EF7" s="25">
        <v>0.31</v>
      </c>
      <c r="EG7" s="25">
        <v>0.11</v>
      </c>
      <c r="EH7" s="25">
        <v>0</v>
      </c>
      <c r="EI7" s="25">
        <v>0.38</v>
      </c>
      <c r="EJ7" s="25">
        <v>0.51</v>
      </c>
      <c r="EK7" s="25">
        <v>0.35</v>
      </c>
      <c r="EL7" s="25">
        <v>0.31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R04-22</cp:lastModifiedBy>
  <cp:lastPrinted>2026-02-26T00:45:03Z</cp:lastPrinted>
  <dcterms:created xsi:type="dcterms:W3CDTF">2025-12-12T09:17:15Z</dcterms:created>
  <dcterms:modified xsi:type="dcterms:W3CDTF">2026-02-26T05:10:09Z</dcterms:modified>
  <cp:category/>
</cp:coreProperties>
</file>