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00.11\NEWshare\053 上下水道係\ミヤジマ\経営比較分析表\R7\ＨＰ用\"/>
    </mc:Choice>
  </mc:AlternateContent>
  <xr:revisionPtr revIDLastSave="0" documentId="13_ncr:1_{09EE908D-6B61-40A5-9553-E9085A4E2CB8}" xr6:coauthVersionLast="47" xr6:coauthVersionMax="47" xr10:uidLastSave="{00000000-0000-0000-0000-000000000000}"/>
  <workbookProtection workbookAlgorithmName="SHA-512" workbookHashValue="A3UxPUxFVqQ9RXqDC+g9PExOhl7Num6DT9b3gwLGwYkp0tFaMkyZxeItcSBRo0VAs0pCg6mzG6xSk4UKrOZfuw==" workbookSaltValue="cHRrASaL+DtAZaleeFStvg=="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E85" i="4"/>
  <c r="BB10" i="4"/>
  <c r="AT10" i="4"/>
  <c r="P10" i="4"/>
  <c r="AT8" i="4"/>
  <c r="W8"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<sst xmlns="http://schemas.openxmlformats.org/spreadsheetml/2006/main" count="297" uniqueCount="116">
  <si>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</si>
  <si>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</si>
  <si>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</si>
  <si>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</si>
  <si>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</si>
  <si>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</si>
  <si>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</si>
  <si>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</si>
  <si>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</si>
  <si>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</si>
  <si>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</si>
  <si>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</si>
  <si>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</si>
  <si>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</si>
  <si>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</si>
  <si>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</si>
  <si>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</si>
  <si>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</si>
  <si>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</si>
  <si>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</si>
  <si>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</si>
  <si>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</si>
  <si>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</si>
  <si>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</si>
  <si>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</si>
  <si>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</si>
  <si>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</si>
  <si>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</si>
  <si>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</si>
  <si>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</si>
  <si>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</si>
  <si>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</si>
  <si>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</si>
  <si>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</si>
  <si>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</si>
  <si>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</si>
  <si>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</si>
  <si>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</si>
  <si>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</si>
  <si>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</si>
  <si>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</si>
  <si>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</si>
  <si>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</si>
  <si>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</si>
  <si>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</si>
  <si>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</si>
  <si>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</si>
  <si>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</si>
  <si>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</si>
  <si>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</si>
  <si>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</si>
  <si>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</si>
  <si>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</si>
  <si>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</si>
  <si>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</si>
  <si>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</si>
  <si>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</si>
  <si>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</si>
  <si>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</si>
  <si>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</si>
  <si>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</si>
  <si>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</si>
  <si>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</si>
  <si>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</si>
  <si>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</si>
  <si>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</si>
  <si>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</si>
  <si>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</si>
  <si>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</si>
  <si>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</si>
  <si>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</si>
  <si>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</si>
  <si>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</si>
  <si>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</si>
  <si>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</si>
  <si>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</si>
  <si>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</si>
  <si>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</si>
  <si>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</si>
  <si>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</si>
  <si>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</si>
  <si>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</si>
  <si>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</si>
  <si>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</si>
  <si>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</si>
  <si>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</si>
  <si>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</si>
  <si>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</si>
  <si>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</si>
  <si>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</si>
  <si>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</si>
  <si>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</si>
  <si>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</si>
  <si>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</si>
  <si>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</si>
  <si>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</si>
  <si>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木島平村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</si>
  <si>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</si>
  <si>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</si>
  <si>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</si>
  <si>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</si>
  <si>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</si>
  <si>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</si>
  <si>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</si>
  <si>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</si>
  <si>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</si>
  <si>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</si>
  <si>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</si>
  <si>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</si>
  <si>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</si>
  <si>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</si>
  <si>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</si>
  <si>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</si>
  <si>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供用開始から28年を経過しており、これまで大規模改修や更新工事を行っていないため、③管渠改善率は進捗していません。
　今後は、管渠及び処理場ともに一層老朽化が進むため、適時適切な修繕を行うことで機能維持を図りつつ、計画的な更新を進めることが課題となっています。</t>
    <phoneticPr fontId="4"/>
  </si>
  <si>
    <t>　上記の分析から、農業集落排水事業の経営状態は健全な状態にあるとはいえず、処理区域内の人口減少や水洗化率（新規加入）の伸び悩みによる使用料収入の減少、諸物価の高騰や老朽化に伴う管渠及び処理場などの施設維持管理や更新費用の増加、支出の多くを占める企業債元利償還金の負担などにより、経営状態が一層悪化することも考えられます。
　このため、更なる経費の節減に努め、経営基盤の安定強化（広域化・共同化、下水道事業との統合など）に向けた対策に取り組む必要があります。また人材確保について自治体で計画、実施しているため公営企業として対応する予定はない。</t>
    <phoneticPr fontId="4"/>
  </si>
  <si>
    <t>　農業集落排水事業では①経常収支比率は150.63％となり32.18ポイント上昇し全国平均及び類似団体平均を上回る水準となりました。
　しかしながら、⑤経費回収率は36.98％で平均を大きく下回っているほか、⑥汚水処理原価が平均の２倍近い水準となっていること、④企業債残高対事業規模比率も非常に高い数値（1,464.45％）となっていることから、使用料収入で経費を賄うことができず、一般会計からの繰入金に依存している状態となっています。
　なお、③流動比率がマイナス（-2.65％）となっていますが、貸借対照表上の現金預金がマイナスとなったことによるもので、下水道事業と同一会計で運営しているため事業上は支障はありませんが、農業集落排水事業単独では経営が困難になることが考えられます。
　一方、⑦施設利用率は平均を大きく下回っており、処理区域が村内でも小規模な集落にあること、処理区域内人口が減り続けていることなどが主な要因と思われます。
　また水洗化率も平均を下回っていますが、高齢者世帯等経済的理由から加入が困難な世帯が残っていることから、今後の加入率上昇も見込めない状況にあります。</t>
    <rPh sb="38" eb="40">
      <t>ジョウショウ</t>
    </rPh>
    <rPh sb="117" eb="118">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</si>
</sst>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C59-4A60-933B-CC2292AB0C0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0.03</c:v>
                </c:pt>
                <c:pt idx="4">
                  <c:v>0.03</c:v>
                </c:pt>
              </c:numCache>
            </c:numRef>
          </c:val>
          <c:smooth val="0"/>
          <c:extLst>
            <c:ext xmlns:c16="http://schemas.microsoft.com/office/drawing/2014/chart" uri="{C3380CC4-5D6E-409C-BE32-E72D297353CC}">
              <c16:uniqueId val="{00000001-6C59-4A60-933B-CC2292AB0C0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12.72</c:v>
                </c:pt>
                <c:pt idx="4">
                  <c:v>12.72</c:v>
                </c:pt>
              </c:numCache>
            </c:numRef>
          </c:val>
          <c:extLst>
            <c:ext xmlns:c16="http://schemas.microsoft.com/office/drawing/2014/chart" uri="{C3380CC4-5D6E-409C-BE32-E72D297353CC}">
              <c16:uniqueId val="{00000000-4795-4914-806A-2CF6D2B2CC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46.25</c:v>
                </c:pt>
                <c:pt idx="4">
                  <c:v>45.32</c:v>
                </c:pt>
              </c:numCache>
            </c:numRef>
          </c:val>
          <c:smooth val="0"/>
          <c:extLst>
            <c:ext xmlns:c16="http://schemas.microsoft.com/office/drawing/2014/chart" uri="{C3380CC4-5D6E-409C-BE32-E72D297353CC}">
              <c16:uniqueId val="{00000001-4795-4914-806A-2CF6D2B2CC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79.02</c:v>
                </c:pt>
                <c:pt idx="4">
                  <c:v>78.569999999999993</c:v>
                </c:pt>
              </c:numCache>
            </c:numRef>
          </c:val>
          <c:extLst>
            <c:ext xmlns:c16="http://schemas.microsoft.com/office/drawing/2014/chart" uri="{C3380CC4-5D6E-409C-BE32-E72D297353CC}">
              <c16:uniqueId val="{00000000-A580-4C2C-BCE9-7E65F8F1C47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83.96</c:v>
                </c:pt>
                <c:pt idx="4">
                  <c:v>83.54</c:v>
                </c:pt>
              </c:numCache>
            </c:numRef>
          </c:val>
          <c:smooth val="0"/>
          <c:extLst>
            <c:ext xmlns:c16="http://schemas.microsoft.com/office/drawing/2014/chart" uri="{C3380CC4-5D6E-409C-BE32-E72D297353CC}">
              <c16:uniqueId val="{00000001-A580-4C2C-BCE9-7E65F8F1C47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118.45</c:v>
                </c:pt>
                <c:pt idx="4">
                  <c:v>150.63</c:v>
                </c:pt>
              </c:numCache>
            </c:numRef>
          </c:val>
          <c:extLst>
            <c:ext xmlns:c16="http://schemas.microsoft.com/office/drawing/2014/chart" uri="{C3380CC4-5D6E-409C-BE32-E72D297353CC}">
              <c16:uniqueId val="{00000000-E110-4C65-B8A4-7CB819EC609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106.35</c:v>
                </c:pt>
                <c:pt idx="4">
                  <c:v>106.62</c:v>
                </c:pt>
              </c:numCache>
            </c:numRef>
          </c:val>
          <c:smooth val="0"/>
          <c:extLst>
            <c:ext xmlns:c16="http://schemas.microsoft.com/office/drawing/2014/chart" uri="{C3380CC4-5D6E-409C-BE32-E72D297353CC}">
              <c16:uniqueId val="{00000001-E110-4C65-B8A4-7CB819EC609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3.81</c:v>
                </c:pt>
                <c:pt idx="4">
                  <c:v>7.63</c:v>
                </c:pt>
              </c:numCache>
            </c:numRef>
          </c:val>
          <c:extLst>
            <c:ext xmlns:c16="http://schemas.microsoft.com/office/drawing/2014/chart" uri="{C3380CC4-5D6E-409C-BE32-E72D297353CC}">
              <c16:uniqueId val="{00000000-B51C-4675-B1D6-3287E09FCD5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25.46</c:v>
                </c:pt>
                <c:pt idx="4">
                  <c:v>24.53</c:v>
                </c:pt>
              </c:numCache>
            </c:numRef>
          </c:val>
          <c:smooth val="0"/>
          <c:extLst>
            <c:ext xmlns:c16="http://schemas.microsoft.com/office/drawing/2014/chart" uri="{C3380CC4-5D6E-409C-BE32-E72D297353CC}">
              <c16:uniqueId val="{00000001-B51C-4675-B1D6-3287E09FCD5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AA7-4A0B-875A-F2FB354656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0.19</c:v>
                </c:pt>
                <c:pt idx="4" formatCode="#,##0.00;&quot;△&quot;#,##0.00">
                  <c:v>0</c:v>
                </c:pt>
              </c:numCache>
            </c:numRef>
          </c:val>
          <c:smooth val="0"/>
          <c:extLst>
            <c:ext xmlns:c16="http://schemas.microsoft.com/office/drawing/2014/chart" uri="{C3380CC4-5D6E-409C-BE32-E72D297353CC}">
              <c16:uniqueId val="{00000001-5AA7-4A0B-875A-F2FB354656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0F-4DA5-B3F5-EDA1D9CEF48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129.88999999999999</c:v>
                </c:pt>
                <c:pt idx="4">
                  <c:v>107.99</c:v>
                </c:pt>
              </c:numCache>
            </c:numRef>
          </c:val>
          <c:smooth val="0"/>
          <c:extLst>
            <c:ext xmlns:c16="http://schemas.microsoft.com/office/drawing/2014/chart" uri="{C3380CC4-5D6E-409C-BE32-E72D297353CC}">
              <c16:uniqueId val="{00000001-1E0F-4DA5-B3F5-EDA1D9CEF48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-22.08</c:v>
                </c:pt>
                <c:pt idx="4">
                  <c:v>-2.65</c:v>
                </c:pt>
              </c:numCache>
            </c:numRef>
          </c:val>
          <c:extLst>
            <c:ext xmlns:c16="http://schemas.microsoft.com/office/drawing/2014/chart" uri="{C3380CC4-5D6E-409C-BE32-E72D297353CC}">
              <c16:uniqueId val="{00000000-99C2-4E2F-8865-1E8A2F2683B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44.04</c:v>
                </c:pt>
                <c:pt idx="4">
                  <c:v>58.25</c:v>
                </c:pt>
              </c:numCache>
            </c:numRef>
          </c:val>
          <c:smooth val="0"/>
          <c:extLst>
            <c:ext xmlns:c16="http://schemas.microsoft.com/office/drawing/2014/chart" uri="{C3380CC4-5D6E-409C-BE32-E72D297353CC}">
              <c16:uniqueId val="{00000001-99C2-4E2F-8865-1E8A2F2683B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2336.8000000000002</c:v>
                </c:pt>
                <c:pt idx="4">
                  <c:v>1464.45</c:v>
                </c:pt>
              </c:numCache>
            </c:numRef>
          </c:val>
          <c:extLst>
            <c:ext xmlns:c16="http://schemas.microsoft.com/office/drawing/2014/chart" uri="{C3380CC4-5D6E-409C-BE32-E72D297353CC}">
              <c16:uniqueId val="{00000000-238D-47FC-BAF7-8418695FED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839.21</c:v>
                </c:pt>
                <c:pt idx="4">
                  <c:v>791.46</c:v>
                </c:pt>
              </c:numCache>
            </c:numRef>
          </c:val>
          <c:smooth val="0"/>
          <c:extLst>
            <c:ext xmlns:c16="http://schemas.microsoft.com/office/drawing/2014/chart" uri="{C3380CC4-5D6E-409C-BE32-E72D297353CC}">
              <c16:uniqueId val="{00000001-238D-47FC-BAF7-8418695FED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30.03</c:v>
                </c:pt>
                <c:pt idx="4">
                  <c:v>36.979999999999997</c:v>
                </c:pt>
              </c:numCache>
            </c:numRef>
          </c:val>
          <c:extLst>
            <c:ext xmlns:c16="http://schemas.microsoft.com/office/drawing/2014/chart" uri="{C3380CC4-5D6E-409C-BE32-E72D297353CC}">
              <c16:uniqueId val="{00000000-C9B6-4736-B6DB-34DDFB7D9A9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52.05</c:v>
                </c:pt>
                <c:pt idx="4">
                  <c:v>47.96</c:v>
                </c:pt>
              </c:numCache>
            </c:numRef>
          </c:val>
          <c:smooth val="0"/>
          <c:extLst>
            <c:ext xmlns:c16="http://schemas.microsoft.com/office/drawing/2014/chart" uri="{C3380CC4-5D6E-409C-BE32-E72D297353CC}">
              <c16:uniqueId val="{00000001-C9B6-4736-B6DB-34DDFB7D9A9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776.12</c:v>
                </c:pt>
                <c:pt idx="4">
                  <c:v>631.11</c:v>
                </c:pt>
              </c:numCache>
            </c:numRef>
          </c:val>
          <c:extLst>
            <c:ext xmlns:c16="http://schemas.microsoft.com/office/drawing/2014/chart" uri="{C3380CC4-5D6E-409C-BE32-E72D297353CC}">
              <c16:uniqueId val="{00000000-8134-4B6D-AB54-B53785CC696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301.86</c:v>
                </c:pt>
                <c:pt idx="4">
                  <c:v>325.85000000000002</c:v>
                </c:pt>
              </c:numCache>
            </c:numRef>
          </c:val>
          <c:smooth val="0"/>
          <c:extLst>
            <c:ext xmlns:c16="http://schemas.microsoft.com/office/drawing/2014/chart" uri="{C3380CC4-5D6E-409C-BE32-E72D297353CC}">
              <c16:uniqueId val="{00000001-8134-4B6D-AB54-B53785CC696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木島平村</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4">
        <f>データ!S6</f>
        <v>4237</v>
      </c>
      <c r="AM8" s="44"/>
      <c r="AN8" s="44"/>
      <c r="AO8" s="44"/>
      <c r="AP8" s="44"/>
      <c r="AQ8" s="44"/>
      <c r="AR8" s="44"/>
      <c r="AS8" s="44"/>
      <c r="AT8" s="45">
        <f>データ!T6</f>
        <v>99.32</v>
      </c>
      <c r="AU8" s="45"/>
      <c r="AV8" s="45"/>
      <c r="AW8" s="45"/>
      <c r="AX8" s="45"/>
      <c r="AY8" s="45"/>
      <c r="AZ8" s="45"/>
      <c r="BA8" s="45"/>
      <c r="BB8" s="45">
        <f>データ!U6</f>
        <v>42.66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87.56</v>
      </c>
      <c r="J10" s="45"/>
      <c r="K10" s="45"/>
      <c r="L10" s="45"/>
      <c r="M10" s="45"/>
      <c r="N10" s="45"/>
      <c r="O10" s="45"/>
      <c r="P10" s="45">
        <f>データ!P6</f>
        <v>3.33</v>
      </c>
      <c r="Q10" s="45"/>
      <c r="R10" s="45"/>
      <c r="S10" s="45"/>
      <c r="T10" s="45"/>
      <c r="U10" s="45"/>
      <c r="V10" s="45"/>
      <c r="W10" s="45">
        <f>データ!Q6</f>
        <v>156.66999999999999</v>
      </c>
      <c r="X10" s="45"/>
      <c r="Y10" s="45"/>
      <c r="Z10" s="45"/>
      <c r="AA10" s="45"/>
      <c r="AB10" s="45"/>
      <c r="AC10" s="45"/>
      <c r="AD10" s="44">
        <f>データ!R6</f>
        <v>4070</v>
      </c>
      <c r="AE10" s="44"/>
      <c r="AF10" s="44"/>
      <c r="AG10" s="44"/>
      <c r="AH10" s="44"/>
      <c r="AI10" s="44"/>
      <c r="AJ10" s="44"/>
      <c r="AK10" s="2"/>
      <c r="AL10" s="44">
        <f>データ!V6</f>
        <v>140</v>
      </c>
      <c r="AM10" s="44"/>
      <c r="AN10" s="44"/>
      <c r="AO10" s="44"/>
      <c r="AP10" s="44"/>
      <c r="AQ10" s="44"/>
      <c r="AR10" s="44"/>
      <c r="AS10" s="44"/>
      <c r="AT10" s="45">
        <f>データ!W6</f>
        <v>0.16</v>
      </c>
      <c r="AU10" s="45"/>
      <c r="AV10" s="45"/>
      <c r="AW10" s="45"/>
      <c r="AX10" s="45"/>
      <c r="AY10" s="45"/>
      <c r="AZ10" s="45"/>
      <c r="BA10" s="45"/>
      <c r="BB10" s="45">
        <f>データ!X6</f>
        <v>875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VOBw/w/IeuPPi95Ooie4wUdKYv7fd8IrRfjKHrlxAFiQhZBBtJBPPaRtv6JAmSQAslYqN8E0mj+nSpCv5tCjA==" saltValue="v/2eiYHH7j2g/5XWs3o1/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205621</v>
      </c>
      <c r="D6" s="19">
        <f t="shared" si="3"/>
        <v>46</v>
      </c>
      <c r="E6" s="19">
        <f t="shared" si="3"/>
        <v>17</v>
      </c>
      <c r="F6" s="19">
        <f t="shared" si="3"/>
        <v>5</v>
      </c>
      <c r="G6" s="19">
        <f t="shared" si="3"/>
        <v>0</v>
      </c>
      <c r="H6" s="19" t="str">
        <f t="shared" si="3"/>
        <v>長野県　木島平村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87.56</v>
      </c>
      <c r="P6" s="20">
        <f t="shared" si="3"/>
        <v>3.33</v>
      </c>
      <c r="Q6" s="20">
        <f t="shared" si="3"/>
        <v>156.66999999999999</v>
      </c>
      <c r="R6" s="20">
        <f t="shared" si="3"/>
        <v>4070</v>
      </c>
      <c r="S6" s="20">
        <f t="shared" si="3"/>
        <v>4237</v>
      </c>
      <c r="T6" s="20">
        <f t="shared" si="3"/>
        <v>99.32</v>
      </c>
      <c r="U6" s="20">
        <f t="shared" si="3"/>
        <v>42.66</v>
      </c>
      <c r="V6" s="20">
        <f t="shared" si="3"/>
        <v>140</v>
      </c>
      <c r="W6" s="20">
        <f t="shared" si="3"/>
        <v>0.16</v>
      </c>
      <c r="X6" s="20">
        <f t="shared" si="3"/>
        <v>875</v>
      </c>
      <c r="Y6" s="21" t="str">
        <f>IF(Y7="",NA(),Y7)</f>
        <v>-</v>
      </c>
      <c r="Z6" s="21" t="str">
        <f t="shared" ref="Z6:AH6" si="4">IF(Z7="",NA(),Z7)</f>
        <v>-</v>
      </c>
      <c r="AA6" s="21" t="str">
        <f t="shared" si="4"/>
        <v>-</v>
      </c>
      <c r="AB6" s="21">
        <f t="shared" si="4"/>
        <v>118.45</v>
      </c>
      <c r="AC6" s="21">
        <f t="shared" si="4"/>
        <v>150.63</v>
      </c>
      <c r="AD6" s="21" t="str">
        <f t="shared" si="4"/>
        <v>-</v>
      </c>
      <c r="AE6" s="21" t="str">
        <f t="shared" si="4"/>
        <v>-</v>
      </c>
      <c r="AF6" s="21" t="str">
        <f t="shared" si="4"/>
        <v>-</v>
      </c>
      <c r="AG6" s="21">
        <f t="shared" si="4"/>
        <v>106.35</v>
      </c>
      <c r="AH6" s="21">
        <f t="shared" si="4"/>
        <v>106.62</v>
      </c>
      <c r="AI6" s="20" t="str">
        <f>IF(AI7="","",IF(AI7="-","【-】","【"&amp;SUBSTITUTE(TEXT(AI7,"#,##0.00"),"-","△")&amp;"】"))</f>
        <v>【104.30】</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129.88999999999999</v>
      </c>
      <c r="AS6" s="21">
        <f t="shared" si="5"/>
        <v>107.99</v>
      </c>
      <c r="AT6" s="20" t="str">
        <f>IF(AT7="","",IF(AT7="-","【-】","【"&amp;SUBSTITUTE(TEXT(AT7,"#,##0.00"),"-","△")&amp;"】"))</f>
        <v>【102.74】</v>
      </c>
      <c r="AU6" s="21" t="str">
        <f>IF(AU7="",NA(),AU7)</f>
        <v>-</v>
      </c>
      <c r="AV6" s="21" t="str">
        <f t="shared" ref="AV6:BD6" si="6">IF(AV7="",NA(),AV7)</f>
        <v>-</v>
      </c>
      <c r="AW6" s="21" t="str">
        <f t="shared" si="6"/>
        <v>-</v>
      </c>
      <c r="AX6" s="21">
        <f t="shared" si="6"/>
        <v>-22.08</v>
      </c>
      <c r="AY6" s="21">
        <f t="shared" si="6"/>
        <v>-2.65</v>
      </c>
      <c r="AZ6" s="21" t="str">
        <f t="shared" si="6"/>
        <v>-</v>
      </c>
      <c r="BA6" s="21" t="str">
        <f t="shared" si="6"/>
        <v>-</v>
      </c>
      <c r="BB6" s="21" t="str">
        <f t="shared" si="6"/>
        <v>-</v>
      </c>
      <c r="BC6" s="21">
        <f t="shared" si="6"/>
        <v>44.04</v>
      </c>
      <c r="BD6" s="21">
        <f t="shared" si="6"/>
        <v>58.25</v>
      </c>
      <c r="BE6" s="20" t="str">
        <f>IF(BE7="","",IF(BE7="-","【-】","【"&amp;SUBSTITUTE(TEXT(BE7,"#,##0.00"),"-","△")&amp;"】"))</f>
        <v>【47.19】</v>
      </c>
      <c r="BF6" s="21" t="str">
        <f>IF(BF7="",NA(),BF7)</f>
        <v>-</v>
      </c>
      <c r="BG6" s="21" t="str">
        <f t="shared" ref="BG6:BO6" si="7">IF(BG7="",NA(),BG7)</f>
        <v>-</v>
      </c>
      <c r="BH6" s="21" t="str">
        <f t="shared" si="7"/>
        <v>-</v>
      </c>
      <c r="BI6" s="21">
        <f t="shared" si="7"/>
        <v>2336.8000000000002</v>
      </c>
      <c r="BJ6" s="21">
        <f t="shared" si="7"/>
        <v>1464.45</v>
      </c>
      <c r="BK6" s="21" t="str">
        <f t="shared" si="7"/>
        <v>-</v>
      </c>
      <c r="BL6" s="21" t="str">
        <f t="shared" si="7"/>
        <v>-</v>
      </c>
      <c r="BM6" s="21" t="str">
        <f t="shared" si="7"/>
        <v>-</v>
      </c>
      <c r="BN6" s="21">
        <f t="shared" si="7"/>
        <v>839.21</v>
      </c>
      <c r="BO6" s="21">
        <f t="shared" si="7"/>
        <v>791.46</v>
      </c>
      <c r="BP6" s="20" t="str">
        <f>IF(BP7="","",IF(BP7="-","【-】","【"&amp;SUBSTITUTE(TEXT(BP7,"#,##0.00"),"-","△")&amp;"】"))</f>
        <v>【798.10】</v>
      </c>
      <c r="BQ6" s="21" t="str">
        <f>IF(BQ7="",NA(),BQ7)</f>
        <v>-</v>
      </c>
      <c r="BR6" s="21" t="str">
        <f t="shared" ref="BR6:BZ6" si="8">IF(BR7="",NA(),BR7)</f>
        <v>-</v>
      </c>
      <c r="BS6" s="21" t="str">
        <f t="shared" si="8"/>
        <v>-</v>
      </c>
      <c r="BT6" s="21">
        <f t="shared" si="8"/>
        <v>30.03</v>
      </c>
      <c r="BU6" s="21">
        <f t="shared" si="8"/>
        <v>36.979999999999997</v>
      </c>
      <c r="BV6" s="21" t="str">
        <f t="shared" si="8"/>
        <v>-</v>
      </c>
      <c r="BW6" s="21" t="str">
        <f t="shared" si="8"/>
        <v>-</v>
      </c>
      <c r="BX6" s="21" t="str">
        <f t="shared" si="8"/>
        <v>-</v>
      </c>
      <c r="BY6" s="21">
        <f t="shared" si="8"/>
        <v>52.05</v>
      </c>
      <c r="BZ6" s="21">
        <f t="shared" si="8"/>
        <v>47.96</v>
      </c>
      <c r="CA6" s="20" t="str">
        <f>IF(CA7="","",IF(CA7="-","【-】","【"&amp;SUBSTITUTE(TEXT(CA7,"#,##0.00"),"-","△")&amp;"】"))</f>
        <v>【54.51】</v>
      </c>
      <c r="CB6" s="21" t="str">
        <f>IF(CB7="",NA(),CB7)</f>
        <v>-</v>
      </c>
      <c r="CC6" s="21" t="str">
        <f t="shared" ref="CC6:CK6" si="9">IF(CC7="",NA(),CC7)</f>
        <v>-</v>
      </c>
      <c r="CD6" s="21" t="str">
        <f t="shared" si="9"/>
        <v>-</v>
      </c>
      <c r="CE6" s="21">
        <f t="shared" si="9"/>
        <v>776.12</v>
      </c>
      <c r="CF6" s="21">
        <f t="shared" si="9"/>
        <v>631.11</v>
      </c>
      <c r="CG6" s="21" t="str">
        <f t="shared" si="9"/>
        <v>-</v>
      </c>
      <c r="CH6" s="21" t="str">
        <f t="shared" si="9"/>
        <v>-</v>
      </c>
      <c r="CI6" s="21" t="str">
        <f t="shared" si="9"/>
        <v>-</v>
      </c>
      <c r="CJ6" s="21">
        <f t="shared" si="9"/>
        <v>301.86</v>
      </c>
      <c r="CK6" s="21">
        <f t="shared" si="9"/>
        <v>325.85000000000002</v>
      </c>
      <c r="CL6" s="20" t="str">
        <f>IF(CL7="","",IF(CL7="-","【-】","【"&amp;SUBSTITUTE(TEXT(CL7,"#,##0.00"),"-","△")&amp;"】"))</f>
        <v>【286.33】</v>
      </c>
      <c r="CM6" s="21" t="str">
        <f>IF(CM7="",NA(),CM7)</f>
        <v>-</v>
      </c>
      <c r="CN6" s="21" t="str">
        <f t="shared" ref="CN6:CV6" si="10">IF(CN7="",NA(),CN7)</f>
        <v>-</v>
      </c>
      <c r="CO6" s="21" t="str">
        <f t="shared" si="10"/>
        <v>-</v>
      </c>
      <c r="CP6" s="21">
        <f t="shared" si="10"/>
        <v>12.72</v>
      </c>
      <c r="CQ6" s="21">
        <f t="shared" si="10"/>
        <v>12.72</v>
      </c>
      <c r="CR6" s="21" t="str">
        <f t="shared" si="10"/>
        <v>-</v>
      </c>
      <c r="CS6" s="21" t="str">
        <f t="shared" si="10"/>
        <v>-</v>
      </c>
      <c r="CT6" s="21" t="str">
        <f t="shared" si="10"/>
        <v>-</v>
      </c>
      <c r="CU6" s="21">
        <f t="shared" si="10"/>
        <v>46.25</v>
      </c>
      <c r="CV6" s="21">
        <f t="shared" si="10"/>
        <v>45.32</v>
      </c>
      <c r="CW6" s="20" t="str">
        <f>IF(CW7="","",IF(CW7="-","【-】","【"&amp;SUBSTITUTE(TEXT(CW7,"#,##0.00"),"-","△")&amp;"】"))</f>
        <v>【49.92】</v>
      </c>
      <c r="CX6" s="21" t="str">
        <f>IF(CX7="",NA(),CX7)</f>
        <v>-</v>
      </c>
      <c r="CY6" s="21" t="str">
        <f t="shared" ref="CY6:DG6" si="11">IF(CY7="",NA(),CY7)</f>
        <v>-</v>
      </c>
      <c r="CZ6" s="21" t="str">
        <f t="shared" si="11"/>
        <v>-</v>
      </c>
      <c r="DA6" s="21">
        <f t="shared" si="11"/>
        <v>79.02</v>
      </c>
      <c r="DB6" s="21">
        <f t="shared" si="11"/>
        <v>78.569999999999993</v>
      </c>
      <c r="DC6" s="21" t="str">
        <f t="shared" si="11"/>
        <v>-</v>
      </c>
      <c r="DD6" s="21" t="str">
        <f t="shared" si="11"/>
        <v>-</v>
      </c>
      <c r="DE6" s="21" t="str">
        <f t="shared" si="11"/>
        <v>-</v>
      </c>
      <c r="DF6" s="21">
        <f t="shared" si="11"/>
        <v>83.96</v>
      </c>
      <c r="DG6" s="21">
        <f t="shared" si="11"/>
        <v>83.54</v>
      </c>
      <c r="DH6" s="20" t="str">
        <f>IF(DH7="","",IF(DH7="-","【-】","【"&amp;SUBSTITUTE(TEXT(DH7,"#,##0.00"),"-","△")&amp;"】"))</f>
        <v>【87.80】</v>
      </c>
      <c r="DI6" s="21" t="str">
        <f>IF(DI7="",NA(),DI7)</f>
        <v>-</v>
      </c>
      <c r="DJ6" s="21" t="str">
        <f t="shared" ref="DJ6:DR6" si="12">IF(DJ7="",NA(),DJ7)</f>
        <v>-</v>
      </c>
      <c r="DK6" s="21" t="str">
        <f t="shared" si="12"/>
        <v>-</v>
      </c>
      <c r="DL6" s="21">
        <f t="shared" si="12"/>
        <v>3.81</v>
      </c>
      <c r="DM6" s="21">
        <f t="shared" si="12"/>
        <v>7.63</v>
      </c>
      <c r="DN6" s="21" t="str">
        <f t="shared" si="12"/>
        <v>-</v>
      </c>
      <c r="DO6" s="21" t="str">
        <f t="shared" si="12"/>
        <v>-</v>
      </c>
      <c r="DP6" s="21" t="str">
        <f t="shared" si="12"/>
        <v>-</v>
      </c>
      <c r="DQ6" s="21">
        <f t="shared" si="12"/>
        <v>25.46</v>
      </c>
      <c r="DR6" s="21">
        <f t="shared" si="12"/>
        <v>24.53</v>
      </c>
      <c r="DS6" s="20" t="str">
        <f>IF(DS7="","",IF(DS7="-","【-】","【"&amp;SUBSTITUTE(TEXT(DS7,"#,##0.00"),"-","△")&amp;"】"))</f>
        <v>【28.46】</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0.19</v>
      </c>
      <c r="EC6" s="20">
        <f t="shared" si="13"/>
        <v>0</v>
      </c>
      <c r="ED6" s="20" t="str">
        <f>IF(ED7="","",IF(ED7="-","【-】","【"&amp;SUBSTITUTE(TEXT(ED7,"#,##0.00"),"-","△")&amp;"】"))</f>
        <v>【0.03】</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0.03</v>
      </c>
      <c r="EN6" s="21">
        <f t="shared" si="14"/>
        <v>0.03</v>
      </c>
      <c r="EO6" s="20" t="str">
        <f>IF(EO7="","",IF(EO7="-","【-】","【"&amp;SUBSTITUTE(TEXT(EO7,"#,##0.00"),"-","△")&amp;"】"))</f>
        <v>【0.02】</v>
      </c>
    </row>
    <row r="7" spans="1:148" s="22" customFormat="1" x14ac:dyDescent="0.15">
      <c r="A7" s="14"/>
      <c r="B7" s="23">
        <v>2024</v>
      </c>
      <c r="C7" s="23">
        <v>205621</v>
      </c>
      <c r="D7" s="23">
        <v>46</v>
      </c>
      <c r="E7" s="23">
        <v>17</v>
      </c>
      <c r="F7" s="23">
        <v>5</v>
      </c>
      <c r="G7" s="23">
        <v>0</v>
      </c>
      <c r="H7" s="23" t="s">
        <v>96</v>
      </c>
      <c r="I7" s="23" t="s">
        <v>97</v>
      </c>
      <c r="J7" s="23" t="s">
        <v>98</v>
      </c>
      <c r="K7" s="23" t="s">
        <v>99</v>
      </c>
      <c r="L7" s="23" t="s">
        <v>100</v>
      </c>
      <c r="M7" s="23" t="s">
        <v>101</v>
      </c>
      <c r="N7" s="24" t="s">
        <v>102</v>
      </c>
      <c r="O7" s="24">
        <v>87.56</v>
      </c>
      <c r="P7" s="24">
        <v>3.33</v>
      </c>
      <c r="Q7" s="24">
        <v>156.66999999999999</v>
      </c>
      <c r="R7" s="24">
        <v>4070</v>
      </c>
      <c r="S7" s="24">
        <v>4237</v>
      </c>
      <c r="T7" s="24">
        <v>99.32</v>
      </c>
      <c r="U7" s="24">
        <v>42.66</v>
      </c>
      <c r="V7" s="24">
        <v>140</v>
      </c>
      <c r="W7" s="24">
        <v>0.16</v>
      </c>
      <c r="X7" s="24">
        <v>875</v>
      </c>
      <c r="Y7" s="24" t="s">
        <v>102</v>
      </c>
      <c r="Z7" s="24" t="s">
        <v>102</v>
      </c>
      <c r="AA7" s="24" t="s">
        <v>102</v>
      </c>
      <c r="AB7" s="24">
        <v>118.45</v>
      </c>
      <c r="AC7" s="24">
        <v>150.63</v>
      </c>
      <c r="AD7" s="24" t="s">
        <v>102</v>
      </c>
      <c r="AE7" s="24" t="s">
        <v>102</v>
      </c>
      <c r="AF7" s="24" t="s">
        <v>102</v>
      </c>
      <c r="AG7" s="24">
        <v>106.35</v>
      </c>
      <c r="AH7" s="24">
        <v>106.62</v>
      </c>
      <c r="AI7" s="24">
        <v>104.3</v>
      </c>
      <c r="AJ7" s="24" t="s">
        <v>102</v>
      </c>
      <c r="AK7" s="24" t="s">
        <v>102</v>
      </c>
      <c r="AL7" s="24" t="s">
        <v>102</v>
      </c>
      <c r="AM7" s="24">
        <v>0</v>
      </c>
      <c r="AN7" s="24">
        <v>0</v>
      </c>
      <c r="AO7" s="24" t="s">
        <v>102</v>
      </c>
      <c r="AP7" s="24" t="s">
        <v>102</v>
      </c>
      <c r="AQ7" s="24" t="s">
        <v>102</v>
      </c>
      <c r="AR7" s="24">
        <v>129.88999999999999</v>
      </c>
      <c r="AS7" s="24">
        <v>107.99</v>
      </c>
      <c r="AT7" s="24">
        <v>102.74</v>
      </c>
      <c r="AU7" s="24" t="s">
        <v>102</v>
      </c>
      <c r="AV7" s="24" t="s">
        <v>102</v>
      </c>
      <c r="AW7" s="24" t="s">
        <v>102</v>
      </c>
      <c r="AX7" s="24">
        <v>-22.08</v>
      </c>
      <c r="AY7" s="24">
        <v>-2.65</v>
      </c>
      <c r="AZ7" s="24" t="s">
        <v>102</v>
      </c>
      <c r="BA7" s="24" t="s">
        <v>102</v>
      </c>
      <c r="BB7" s="24" t="s">
        <v>102</v>
      </c>
      <c r="BC7" s="24">
        <v>44.04</v>
      </c>
      <c r="BD7" s="24">
        <v>58.25</v>
      </c>
      <c r="BE7" s="24">
        <v>47.19</v>
      </c>
      <c r="BF7" s="24" t="s">
        <v>102</v>
      </c>
      <c r="BG7" s="24" t="s">
        <v>102</v>
      </c>
      <c r="BH7" s="24" t="s">
        <v>102</v>
      </c>
      <c r="BI7" s="24">
        <v>2336.8000000000002</v>
      </c>
      <c r="BJ7" s="24">
        <v>1464.45</v>
      </c>
      <c r="BK7" s="24" t="s">
        <v>102</v>
      </c>
      <c r="BL7" s="24" t="s">
        <v>102</v>
      </c>
      <c r="BM7" s="24" t="s">
        <v>102</v>
      </c>
      <c r="BN7" s="24">
        <v>839.21</v>
      </c>
      <c r="BO7" s="24">
        <v>791.46</v>
      </c>
      <c r="BP7" s="24">
        <v>798.1</v>
      </c>
      <c r="BQ7" s="24" t="s">
        <v>102</v>
      </c>
      <c r="BR7" s="24" t="s">
        <v>102</v>
      </c>
      <c r="BS7" s="24" t="s">
        <v>102</v>
      </c>
      <c r="BT7" s="24">
        <v>30.03</v>
      </c>
      <c r="BU7" s="24">
        <v>36.979999999999997</v>
      </c>
      <c r="BV7" s="24" t="s">
        <v>102</v>
      </c>
      <c r="BW7" s="24" t="s">
        <v>102</v>
      </c>
      <c r="BX7" s="24" t="s">
        <v>102</v>
      </c>
      <c r="BY7" s="24">
        <v>52.05</v>
      </c>
      <c r="BZ7" s="24">
        <v>47.96</v>
      </c>
      <c r="CA7" s="24">
        <v>54.51</v>
      </c>
      <c r="CB7" s="24" t="s">
        <v>102</v>
      </c>
      <c r="CC7" s="24" t="s">
        <v>102</v>
      </c>
      <c r="CD7" s="24" t="s">
        <v>102</v>
      </c>
      <c r="CE7" s="24">
        <v>776.12</v>
      </c>
      <c r="CF7" s="24">
        <v>631.11</v>
      </c>
      <c r="CG7" s="24" t="s">
        <v>102</v>
      </c>
      <c r="CH7" s="24" t="s">
        <v>102</v>
      </c>
      <c r="CI7" s="24" t="s">
        <v>102</v>
      </c>
      <c r="CJ7" s="24">
        <v>301.86</v>
      </c>
      <c r="CK7" s="24">
        <v>325.85000000000002</v>
      </c>
      <c r="CL7" s="24">
        <v>286.33</v>
      </c>
      <c r="CM7" s="24" t="s">
        <v>102</v>
      </c>
      <c r="CN7" s="24" t="s">
        <v>102</v>
      </c>
      <c r="CO7" s="24" t="s">
        <v>102</v>
      </c>
      <c r="CP7" s="24">
        <v>12.72</v>
      </c>
      <c r="CQ7" s="24">
        <v>12.72</v>
      </c>
      <c r="CR7" s="24" t="s">
        <v>102</v>
      </c>
      <c r="CS7" s="24" t="s">
        <v>102</v>
      </c>
      <c r="CT7" s="24" t="s">
        <v>102</v>
      </c>
      <c r="CU7" s="24">
        <v>46.25</v>
      </c>
      <c r="CV7" s="24">
        <v>45.32</v>
      </c>
      <c r="CW7" s="24">
        <v>49.92</v>
      </c>
      <c r="CX7" s="24" t="s">
        <v>102</v>
      </c>
      <c r="CY7" s="24" t="s">
        <v>102</v>
      </c>
      <c r="CZ7" s="24" t="s">
        <v>102</v>
      </c>
      <c r="DA7" s="24">
        <v>79.02</v>
      </c>
      <c r="DB7" s="24">
        <v>78.569999999999993</v>
      </c>
      <c r="DC7" s="24" t="s">
        <v>102</v>
      </c>
      <c r="DD7" s="24" t="s">
        <v>102</v>
      </c>
      <c r="DE7" s="24" t="s">
        <v>102</v>
      </c>
      <c r="DF7" s="24">
        <v>83.96</v>
      </c>
      <c r="DG7" s="24">
        <v>83.54</v>
      </c>
      <c r="DH7" s="24">
        <v>87.8</v>
      </c>
      <c r="DI7" s="24" t="s">
        <v>102</v>
      </c>
      <c r="DJ7" s="24" t="s">
        <v>102</v>
      </c>
      <c r="DK7" s="24" t="s">
        <v>102</v>
      </c>
      <c r="DL7" s="24">
        <v>3.81</v>
      </c>
      <c r="DM7" s="24">
        <v>7.63</v>
      </c>
      <c r="DN7" s="24" t="s">
        <v>102</v>
      </c>
      <c r="DO7" s="24" t="s">
        <v>102</v>
      </c>
      <c r="DP7" s="24" t="s">
        <v>102</v>
      </c>
      <c r="DQ7" s="24">
        <v>25.46</v>
      </c>
      <c r="DR7" s="24">
        <v>24.53</v>
      </c>
      <c r="DS7" s="24">
        <v>28.46</v>
      </c>
      <c r="DT7" s="24" t="s">
        <v>102</v>
      </c>
      <c r="DU7" s="24" t="s">
        <v>102</v>
      </c>
      <c r="DV7" s="24" t="s">
        <v>102</v>
      </c>
      <c r="DW7" s="24">
        <v>0</v>
      </c>
      <c r="DX7" s="24">
        <v>0</v>
      </c>
      <c r="DY7" s="24" t="s">
        <v>102</v>
      </c>
      <c r="DZ7" s="24" t="s">
        <v>102</v>
      </c>
      <c r="EA7" s="24" t="s">
        <v>102</v>
      </c>
      <c r="EB7" s="24">
        <v>0.19</v>
      </c>
      <c r="EC7" s="24">
        <v>0</v>
      </c>
      <c r="ED7" s="24">
        <v>0.03</v>
      </c>
      <c r="EE7" s="24" t="s">
        <v>102</v>
      </c>
      <c r="EF7" s="24" t="s">
        <v>102</v>
      </c>
      <c r="EG7" s="24" t="s">
        <v>102</v>
      </c>
      <c r="EH7" s="24">
        <v>0</v>
      </c>
      <c r="EI7" s="24">
        <v>0</v>
      </c>
      <c r="EJ7" s="24" t="s">
        <v>102</v>
      </c>
      <c r="EK7" s="24" t="s">
        <v>102</v>
      </c>
      <c r="EL7" s="24" t="s">
        <v>102</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R04-22</cp:lastModifiedBy>
  <cp:lastPrinted>2026-02-09T00:47:03Z</cp:lastPrinted>
  <dcterms:created xsi:type="dcterms:W3CDTF">2025-12-23T06:20:20Z</dcterms:created>
  <dcterms:modified xsi:type="dcterms:W3CDTF">2026-02-26T00:46:37Z</dcterms:modified>
  <cp:category/>
</cp:coreProperties>
</file>