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00.11\NEWshare\053 上下水道係\ミヤジマ\経営比較分析表\R7\ＨＰ用\"/>
    </mc:Choice>
  </mc:AlternateContent>
  <xr:revisionPtr revIDLastSave="0" documentId="13_ncr:1_{F33F18DB-4396-4BE4-9C8A-4386DB75DD47}" xr6:coauthVersionLast="47" xr6:coauthVersionMax="47" xr10:uidLastSave="{00000000-0000-0000-0000-000000000000}"/>
  <workbookProtection workbookAlgorithmName="SHA-512" workbookHashValue="hovgr77802lBp+qdlEESDjm/37LUXCA2jUHiYZRepqAQM1DMiY2S/x/kMnr6shW8fNk0V68v9E7FV7UGIwSkYQ==" workbookSaltValue="84bJ8T3Gg9H0tINJC0QdH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P10" i="4"/>
  <c r="B6"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<sst xmlns="http://schemas.openxmlformats.org/spreadsheetml/2006/main" count="297" uniqueCount="117">
  <si>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</si>
  <si>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</si>
  <si>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</si>
  <si>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</si>
  <si>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</si>
  <si>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</si>
  <si>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</si>
  <si>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</si>
  <si>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</si>
  <si>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</si>
  <si>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</si>
  <si>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</si>
  <si>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</si>
  <si>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</si>
  <si>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</si>
  <si>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</si>
  <si>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</si>
  <si>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</si>
  <si>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</si>
  <si>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</si>
  <si>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</si>
  <si>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</si>
  <si>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</si>
  <si>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</si>
  <si>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</si>
  <si>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</si>
  <si>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</si>
  <si>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</si>
  <si>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</si>
  <si>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</si>
  <si>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</si>
  <si>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</si>
  <si>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</si>
  <si>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</si>
  <si>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</si>
  <si>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</si>
  <si>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</si>
  <si>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</si>
  <si>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</si>
  <si>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</si>
  <si>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</si>
  <si>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</si>
  <si>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</si>
  <si>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</si>
  <si>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</si>
  <si>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</si>
  <si>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</si>
  <si>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</si>
  <si>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</si>
  <si>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</si>
  <si>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</si>
  <si>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</si>
  <si>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</si>
  <si>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</si>
  <si>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</si>
  <si>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</si>
  <si>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</si>
  <si>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</si>
  <si>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</si>
  <si>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</si>
  <si>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</si>
  <si>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</si>
  <si>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</si>
  <si>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</si>
  <si>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</si>
  <si>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</si>
  <si>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</si>
  <si>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</si>
  <si>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</si>
  <si>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</si>
  <si>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</si>
  <si>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</si>
  <si>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</si>
  <si>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</si>
  <si>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</si>
  <si>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</si>
  <si>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</si>
  <si>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</si>
  <si>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</si>
  <si>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</si>
  <si>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</si>
  <si>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</si>
  <si>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</si>
  <si>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</si>
  <si>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</si>
  <si>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</si>
  <si>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</si>
  <si>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</si>
  <si>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</si>
  <si>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</si>
  <si>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</si>
  <si>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</si>
  <si>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</si>
  <si>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</si>
  <si>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</si>
  <si>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</si>
  <si>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木島平村</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</si>
  <si>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</si>
  <si>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</si>
  <si>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</si>
  <si>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</si>
  <si>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</si>
  <si>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</si>
  <si>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</si>
  <si>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</si>
  <si>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</si>
  <si>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</si>
  <si>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</si>
  <si>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</si>
  <si>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</si>
  <si>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</si>
  <si>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</si>
  <si>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</si>
  <si>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</si>
  <si>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平成23年度から処理場（浄化センター）の長寿命化を図るための設備更新工事を優先的に進めており、③管渠改善率は進捗していません。
　しかし、供用開始から30年近くが経過し、老朽化が一層進む見込みであるため、今後は処理場、ポンプ場の適時適切な更新修繕による機能維持、及び敷設替えなどによる管渠の更新を計画的に進めることが課題となっています。</t>
    <phoneticPr fontId="4"/>
  </si>
  <si>
    <t>　上記の分析から、下水道事業の経営状態は必ずしも健全な状態にあるとはいえず、処理区域内の人口減少や水洗化率（新規加入）の伸び悩みによる使用料収入の減少、諸物価の高騰や老朽化に伴う管渠及び処理場などの施設維持管理や更新費用の増加、支出の多くを占める企業債元利償還金の負担などにより、経営状態が悪化することも考えられます。
　このため、更なる経費の節減に努めるとともに、広域化・共同化などを含めた経営基盤の安定強化に向けた対策に取り組む必要があります。また人材確保について自治体で計画、実施しているため公営企業として対応する予定はない。</t>
    <phoneticPr fontId="4"/>
  </si>
  <si>
    <t>　下水道事業では①経常収支比率は114.77％と単年度で黒字となりました。しかし、④企業債残高対事業規模比率が全国及び類似団体の平均を下回っているものの依然高い水準にある（363.91％）こと、③流動比率は50.13％で平均を上回っているものの負債の比率が高く、建設当初に借り入れた企業債の償還金が収支を圧迫する要因になっているものと考えられます。
　また、⑤経費回収率は82.61％と平均を上回っているものの100％を割り、⑥汚水処理原価も平均を上回って高い水準にあります。こうしたことなどから、使用料収入で修繕費などの経費を十分に賄うことができず、収支状況の維持を一般会計からの繰入金に依存する状態になっているものと思われます。
　一方、⑦施設利用率は平均を下回る水準にありますが、これは当初の計画に比べて処理区域内人口が減少していることが主な要因と考えられます。
　また、水洗化率はここ数年は横ばいの傾向にあり、高齢者世帯等経済的理由から水洗化できない世帯が残っているものと考えられます。</t>
    <rPh sb="113" eb="114">
      <t>ウエ</t>
    </rPh>
    <rPh sb="122" eb="124">
      <t>フサイ</t>
    </rPh>
    <rPh sb="125" eb="127">
      <t>ヒリツ</t>
    </rPh>
    <rPh sb="128" eb="129">
      <t>タカ</t>
    </rPh>
    <rPh sb="324" eb="325">
      <t>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</si>
</sst>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119-4C2C-B30D-482E77E673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0.27</c:v>
                </c:pt>
              </c:numCache>
            </c:numRef>
          </c:val>
          <c:smooth val="0"/>
          <c:extLst>
            <c:ext xmlns:c16="http://schemas.microsoft.com/office/drawing/2014/chart" uri="{C3380CC4-5D6E-409C-BE32-E72D297353CC}">
              <c16:uniqueId val="{00000001-E119-4C2C-B30D-482E77E673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30.29</c:v>
                </c:pt>
                <c:pt idx="4">
                  <c:v>30.29</c:v>
                </c:pt>
              </c:numCache>
            </c:numRef>
          </c:val>
          <c:extLst>
            <c:ext xmlns:c16="http://schemas.microsoft.com/office/drawing/2014/chart" uri="{C3380CC4-5D6E-409C-BE32-E72D297353CC}">
              <c16:uniqueId val="{00000000-F67D-4FCB-ACA9-04EE2DB433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44.79</c:v>
                </c:pt>
              </c:numCache>
            </c:numRef>
          </c:val>
          <c:smooth val="0"/>
          <c:extLst>
            <c:ext xmlns:c16="http://schemas.microsoft.com/office/drawing/2014/chart" uri="{C3380CC4-5D6E-409C-BE32-E72D297353CC}">
              <c16:uniqueId val="{00000001-F67D-4FCB-ACA9-04EE2DB433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88.55</c:v>
                </c:pt>
                <c:pt idx="4">
                  <c:v>88.56</c:v>
                </c:pt>
              </c:numCache>
            </c:numRef>
          </c:val>
          <c:extLst>
            <c:ext xmlns:c16="http://schemas.microsoft.com/office/drawing/2014/chart" uri="{C3380CC4-5D6E-409C-BE32-E72D297353CC}">
              <c16:uniqueId val="{00000000-5477-4EA3-A3F3-346CF13B95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88.68</c:v>
                </c:pt>
              </c:numCache>
            </c:numRef>
          </c:val>
          <c:smooth val="0"/>
          <c:extLst>
            <c:ext xmlns:c16="http://schemas.microsoft.com/office/drawing/2014/chart" uri="{C3380CC4-5D6E-409C-BE32-E72D297353CC}">
              <c16:uniqueId val="{00000001-5477-4EA3-A3F3-346CF13B95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127.92</c:v>
                </c:pt>
                <c:pt idx="4">
                  <c:v>114.77</c:v>
                </c:pt>
              </c:numCache>
            </c:numRef>
          </c:val>
          <c:extLst>
            <c:ext xmlns:c16="http://schemas.microsoft.com/office/drawing/2014/chart" uri="{C3380CC4-5D6E-409C-BE32-E72D297353CC}">
              <c16:uniqueId val="{00000000-3A73-49F0-9DAF-E15D540C62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103.79</c:v>
                </c:pt>
              </c:numCache>
            </c:numRef>
          </c:val>
          <c:smooth val="0"/>
          <c:extLst>
            <c:ext xmlns:c16="http://schemas.microsoft.com/office/drawing/2014/chart" uri="{C3380CC4-5D6E-409C-BE32-E72D297353CC}">
              <c16:uniqueId val="{00000001-3A73-49F0-9DAF-E15D540C62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4.37</c:v>
                </c:pt>
                <c:pt idx="4">
                  <c:v>8.7200000000000006</c:v>
                </c:pt>
              </c:numCache>
            </c:numRef>
          </c:val>
          <c:extLst>
            <c:ext xmlns:c16="http://schemas.microsoft.com/office/drawing/2014/chart" uri="{C3380CC4-5D6E-409C-BE32-E72D297353CC}">
              <c16:uniqueId val="{00000000-9979-4029-A08A-C2DFBB5132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34.590000000000003</c:v>
                </c:pt>
              </c:numCache>
            </c:numRef>
          </c:val>
          <c:smooth val="0"/>
          <c:extLst>
            <c:ext xmlns:c16="http://schemas.microsoft.com/office/drawing/2014/chart" uri="{C3380CC4-5D6E-409C-BE32-E72D297353CC}">
              <c16:uniqueId val="{00000001-9979-4029-A08A-C2DFBB5132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D48-4680-ABC3-CB2D16B3D3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0.1</c:v>
                </c:pt>
              </c:numCache>
            </c:numRef>
          </c:val>
          <c:smooth val="0"/>
          <c:extLst>
            <c:ext xmlns:c16="http://schemas.microsoft.com/office/drawing/2014/chart" uri="{C3380CC4-5D6E-409C-BE32-E72D297353CC}">
              <c16:uniqueId val="{00000001-3D48-4680-ABC3-CB2D16B3D3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FB2-406E-B818-CB352F4567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53.87</c:v>
                </c:pt>
              </c:numCache>
            </c:numRef>
          </c:val>
          <c:smooth val="0"/>
          <c:extLst>
            <c:ext xmlns:c16="http://schemas.microsoft.com/office/drawing/2014/chart" uri="{C3380CC4-5D6E-409C-BE32-E72D297353CC}">
              <c16:uniqueId val="{00000001-EFB2-406E-B818-CB352F4567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33.229999999999997</c:v>
                </c:pt>
                <c:pt idx="4">
                  <c:v>50.13</c:v>
                </c:pt>
              </c:numCache>
            </c:numRef>
          </c:val>
          <c:extLst>
            <c:ext xmlns:c16="http://schemas.microsoft.com/office/drawing/2014/chart" uri="{C3380CC4-5D6E-409C-BE32-E72D297353CC}">
              <c16:uniqueId val="{00000000-AFDF-496C-AEC2-C237DFAEA6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46.37</c:v>
                </c:pt>
              </c:numCache>
            </c:numRef>
          </c:val>
          <c:smooth val="0"/>
          <c:extLst>
            <c:ext xmlns:c16="http://schemas.microsoft.com/office/drawing/2014/chart" uri="{C3380CC4-5D6E-409C-BE32-E72D297353CC}">
              <c16:uniqueId val="{00000001-AFDF-496C-AEC2-C237DFAEA6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444.75</c:v>
                </c:pt>
                <c:pt idx="4">
                  <c:v>363.91</c:v>
                </c:pt>
              </c:numCache>
            </c:numRef>
          </c:val>
          <c:extLst>
            <c:ext xmlns:c16="http://schemas.microsoft.com/office/drawing/2014/chart" uri="{C3380CC4-5D6E-409C-BE32-E72D297353CC}">
              <c16:uniqueId val="{00000000-BE21-4B03-85A8-7AAA7C98914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1062.58</c:v>
                </c:pt>
              </c:numCache>
            </c:numRef>
          </c:val>
          <c:smooth val="0"/>
          <c:extLst>
            <c:ext xmlns:c16="http://schemas.microsoft.com/office/drawing/2014/chart" uri="{C3380CC4-5D6E-409C-BE32-E72D297353CC}">
              <c16:uniqueId val="{00000001-BE21-4B03-85A8-7AAA7C98914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86.88</c:v>
                </c:pt>
                <c:pt idx="4">
                  <c:v>82.61</c:v>
                </c:pt>
              </c:numCache>
            </c:numRef>
          </c:val>
          <c:extLst>
            <c:ext xmlns:c16="http://schemas.microsoft.com/office/drawing/2014/chart" uri="{C3380CC4-5D6E-409C-BE32-E72D297353CC}">
              <c16:uniqueId val="{00000000-ED78-415D-B3AB-899A6F0B60A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80.36</c:v>
                </c:pt>
              </c:numCache>
            </c:numRef>
          </c:val>
          <c:smooth val="0"/>
          <c:extLst>
            <c:ext xmlns:c16="http://schemas.microsoft.com/office/drawing/2014/chart" uri="{C3380CC4-5D6E-409C-BE32-E72D297353CC}">
              <c16:uniqueId val="{00000001-ED78-415D-B3AB-899A6F0B60A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244.38</c:v>
                </c:pt>
                <c:pt idx="4">
                  <c:v>255.61</c:v>
                </c:pt>
              </c:numCache>
            </c:numRef>
          </c:val>
          <c:extLst>
            <c:ext xmlns:c16="http://schemas.microsoft.com/office/drawing/2014/chart" uri="{C3380CC4-5D6E-409C-BE32-E72D297353CC}">
              <c16:uniqueId val="{00000000-C3AD-4313-9F20-27DD2551438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201.33</c:v>
                </c:pt>
              </c:numCache>
            </c:numRef>
          </c:val>
          <c:smooth val="0"/>
          <c:extLst>
            <c:ext xmlns:c16="http://schemas.microsoft.com/office/drawing/2014/chart" uri="{C3380CC4-5D6E-409C-BE32-E72D297353CC}">
              <c16:uniqueId val="{00000001-C3AD-4313-9F20-27DD2551438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長野県　木島平村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4237</v>
      </c>
      <c r="AM8" s="41"/>
      <c r="AN8" s="41"/>
      <c r="AO8" s="41"/>
      <c r="AP8" s="41"/>
      <c r="AQ8" s="41"/>
      <c r="AR8" s="41"/>
      <c r="AS8" s="41"/>
      <c r="AT8" s="34">
        <f>データ!T6</f>
        <v>99.32</v>
      </c>
      <c r="AU8" s="34"/>
      <c r="AV8" s="34"/>
      <c r="AW8" s="34"/>
      <c r="AX8" s="34"/>
      <c r="AY8" s="34"/>
      <c r="AZ8" s="34"/>
      <c r="BA8" s="34"/>
      <c r="BB8" s="34">
        <f>データ!U6</f>
        <v>42.66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87.83</v>
      </c>
      <c r="J10" s="34"/>
      <c r="K10" s="34"/>
      <c r="L10" s="34"/>
      <c r="M10" s="34"/>
      <c r="N10" s="34"/>
      <c r="O10" s="34"/>
      <c r="P10" s="34">
        <f>データ!P6</f>
        <v>94.36</v>
      </c>
      <c r="Q10" s="34"/>
      <c r="R10" s="34"/>
      <c r="S10" s="34"/>
      <c r="T10" s="34"/>
      <c r="U10" s="34"/>
      <c r="V10" s="34"/>
      <c r="W10" s="34">
        <f>データ!Q6</f>
        <v>89.01</v>
      </c>
      <c r="X10" s="34"/>
      <c r="Y10" s="34"/>
      <c r="Z10" s="34"/>
      <c r="AA10" s="34"/>
      <c r="AB10" s="34"/>
      <c r="AC10" s="34"/>
      <c r="AD10" s="41">
        <f>データ!R6</f>
        <v>4070</v>
      </c>
      <c r="AE10" s="41"/>
      <c r="AF10" s="41"/>
      <c r="AG10" s="41"/>
      <c r="AH10" s="41"/>
      <c r="AI10" s="41"/>
      <c r="AJ10" s="41"/>
      <c r="AK10" s="2"/>
      <c r="AL10" s="41">
        <f>データ!V6</f>
        <v>3967</v>
      </c>
      <c r="AM10" s="41"/>
      <c r="AN10" s="41"/>
      <c r="AO10" s="41"/>
      <c r="AP10" s="41"/>
      <c r="AQ10" s="41"/>
      <c r="AR10" s="41"/>
      <c r="AS10" s="41"/>
      <c r="AT10" s="34">
        <f>データ!W6</f>
        <v>3.06</v>
      </c>
      <c r="AU10" s="34"/>
      <c r="AV10" s="34"/>
      <c r="AW10" s="34"/>
      <c r="AX10" s="34"/>
      <c r="AY10" s="34"/>
      <c r="AZ10" s="34"/>
      <c r="BA10" s="34"/>
      <c r="BB10" s="34">
        <f>データ!X6</f>
        <v>1296.4100000000001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czCRKFG1yjNs9a2dx27y9avdhepuNs7ifK+wH34oIBiQyQ0ciMCm+azwaibGJIlm5MOQNHhGq3M8q2Zd9Q3qA==" saltValue="fWGYW/gwv7Ld+Q7W6geu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205621</v>
      </c>
      <c r="D6" s="19">
        <f t="shared" si="3"/>
        <v>46</v>
      </c>
      <c r="E6" s="19">
        <f t="shared" si="3"/>
        <v>17</v>
      </c>
      <c r="F6" s="19">
        <f t="shared" si="3"/>
        <v>4</v>
      </c>
      <c r="G6" s="19">
        <f t="shared" si="3"/>
        <v>0</v>
      </c>
      <c r="H6" s="19" t="str">
        <f t="shared" si="3"/>
        <v>長野県　木島平村</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87.83</v>
      </c>
      <c r="P6" s="20">
        <f t="shared" si="3"/>
        <v>94.36</v>
      </c>
      <c r="Q6" s="20">
        <f t="shared" si="3"/>
        <v>89.01</v>
      </c>
      <c r="R6" s="20">
        <f t="shared" si="3"/>
        <v>4070</v>
      </c>
      <c r="S6" s="20">
        <f t="shared" si="3"/>
        <v>4237</v>
      </c>
      <c r="T6" s="20">
        <f t="shared" si="3"/>
        <v>99.32</v>
      </c>
      <c r="U6" s="20">
        <f t="shared" si="3"/>
        <v>42.66</v>
      </c>
      <c r="V6" s="20">
        <f t="shared" si="3"/>
        <v>3967</v>
      </c>
      <c r="W6" s="20">
        <f t="shared" si="3"/>
        <v>3.06</v>
      </c>
      <c r="X6" s="20">
        <f t="shared" si="3"/>
        <v>1296.4100000000001</v>
      </c>
      <c r="Y6" s="21" t="str">
        <f>IF(Y7="",NA(),Y7)</f>
        <v>-</v>
      </c>
      <c r="Z6" s="21" t="str">
        <f t="shared" ref="Z6:AH6" si="4">IF(Z7="",NA(),Z7)</f>
        <v>-</v>
      </c>
      <c r="AA6" s="21" t="str">
        <f t="shared" si="4"/>
        <v>-</v>
      </c>
      <c r="AB6" s="21">
        <f t="shared" si="4"/>
        <v>127.92</v>
      </c>
      <c r="AC6" s="21">
        <f t="shared" si="4"/>
        <v>114.77</v>
      </c>
      <c r="AD6" s="21" t="str">
        <f t="shared" si="4"/>
        <v>-</v>
      </c>
      <c r="AE6" s="21" t="str">
        <f t="shared" si="4"/>
        <v>-</v>
      </c>
      <c r="AF6" s="21" t="str">
        <f t="shared" si="4"/>
        <v>-</v>
      </c>
      <c r="AG6" s="21">
        <f t="shared" si="4"/>
        <v>107.11</v>
      </c>
      <c r="AH6" s="21">
        <f t="shared" si="4"/>
        <v>103.79</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53.87</v>
      </c>
      <c r="AT6" s="20" t="str">
        <f>IF(AT7="","",IF(AT7="-","【-】","【"&amp;SUBSTITUTE(TEXT(AT7,"#,##0.00"),"-","△")&amp;"】"))</f>
        <v>【63.54】</v>
      </c>
      <c r="AU6" s="21" t="str">
        <f>IF(AU7="",NA(),AU7)</f>
        <v>-</v>
      </c>
      <c r="AV6" s="21" t="str">
        <f t="shared" ref="AV6:BD6" si="6">IF(AV7="",NA(),AV7)</f>
        <v>-</v>
      </c>
      <c r="AW6" s="21" t="str">
        <f t="shared" si="6"/>
        <v>-</v>
      </c>
      <c r="AX6" s="21">
        <f t="shared" si="6"/>
        <v>33.229999999999997</v>
      </c>
      <c r="AY6" s="21">
        <f t="shared" si="6"/>
        <v>50.13</v>
      </c>
      <c r="AZ6" s="21" t="str">
        <f t="shared" si="6"/>
        <v>-</v>
      </c>
      <c r="BA6" s="21" t="str">
        <f t="shared" si="6"/>
        <v>-</v>
      </c>
      <c r="BB6" s="21" t="str">
        <f t="shared" si="6"/>
        <v>-</v>
      </c>
      <c r="BC6" s="21">
        <f t="shared" si="6"/>
        <v>50.63</v>
      </c>
      <c r="BD6" s="21">
        <f t="shared" si="6"/>
        <v>46.37</v>
      </c>
      <c r="BE6" s="20" t="str">
        <f>IF(BE7="","",IF(BE7="-","【-】","【"&amp;SUBSTITUTE(TEXT(BE7,"#,##0.00"),"-","△")&amp;"】"))</f>
        <v>【50.90】</v>
      </c>
      <c r="BF6" s="21" t="str">
        <f>IF(BF7="",NA(),BF7)</f>
        <v>-</v>
      </c>
      <c r="BG6" s="21" t="str">
        <f t="shared" ref="BG6:BO6" si="7">IF(BG7="",NA(),BG7)</f>
        <v>-</v>
      </c>
      <c r="BH6" s="21" t="str">
        <f t="shared" si="7"/>
        <v>-</v>
      </c>
      <c r="BI6" s="21">
        <f t="shared" si="7"/>
        <v>444.75</v>
      </c>
      <c r="BJ6" s="21">
        <f t="shared" si="7"/>
        <v>363.91</v>
      </c>
      <c r="BK6" s="21" t="str">
        <f t="shared" si="7"/>
        <v>-</v>
      </c>
      <c r="BL6" s="21" t="str">
        <f t="shared" si="7"/>
        <v>-</v>
      </c>
      <c r="BM6" s="21" t="str">
        <f t="shared" si="7"/>
        <v>-</v>
      </c>
      <c r="BN6" s="21">
        <f t="shared" si="7"/>
        <v>1168.69</v>
      </c>
      <c r="BO6" s="21">
        <f t="shared" si="7"/>
        <v>1062.58</v>
      </c>
      <c r="BP6" s="20" t="str">
        <f>IF(BP7="","",IF(BP7="-","【-】","【"&amp;SUBSTITUTE(TEXT(BP7,"#,##0.00"),"-","△")&amp;"】"))</f>
        <v>【1,099.15】</v>
      </c>
      <c r="BQ6" s="21" t="str">
        <f>IF(BQ7="",NA(),BQ7)</f>
        <v>-</v>
      </c>
      <c r="BR6" s="21" t="str">
        <f t="shared" ref="BR6:BZ6" si="8">IF(BR7="",NA(),BR7)</f>
        <v>-</v>
      </c>
      <c r="BS6" s="21" t="str">
        <f t="shared" si="8"/>
        <v>-</v>
      </c>
      <c r="BT6" s="21">
        <f t="shared" si="8"/>
        <v>86.88</v>
      </c>
      <c r="BU6" s="21">
        <f t="shared" si="8"/>
        <v>82.61</v>
      </c>
      <c r="BV6" s="21" t="str">
        <f t="shared" si="8"/>
        <v>-</v>
      </c>
      <c r="BW6" s="21" t="str">
        <f t="shared" si="8"/>
        <v>-</v>
      </c>
      <c r="BX6" s="21" t="str">
        <f t="shared" si="8"/>
        <v>-</v>
      </c>
      <c r="BY6" s="21">
        <f t="shared" si="8"/>
        <v>70.709999999999994</v>
      </c>
      <c r="BZ6" s="21">
        <f t="shared" si="8"/>
        <v>80.36</v>
      </c>
      <c r="CA6" s="20" t="str">
        <f>IF(CA7="","",IF(CA7="-","【-】","【"&amp;SUBSTITUTE(TEXT(CA7,"#,##0.00"),"-","△")&amp;"】"))</f>
        <v>【72.92】</v>
      </c>
      <c r="CB6" s="21" t="str">
        <f>IF(CB7="",NA(),CB7)</f>
        <v>-</v>
      </c>
      <c r="CC6" s="21" t="str">
        <f t="shared" ref="CC6:CK6" si="9">IF(CC7="",NA(),CC7)</f>
        <v>-</v>
      </c>
      <c r="CD6" s="21" t="str">
        <f t="shared" si="9"/>
        <v>-</v>
      </c>
      <c r="CE6" s="21">
        <f t="shared" si="9"/>
        <v>244.38</v>
      </c>
      <c r="CF6" s="21">
        <f t="shared" si="9"/>
        <v>255.61</v>
      </c>
      <c r="CG6" s="21" t="str">
        <f t="shared" si="9"/>
        <v>-</v>
      </c>
      <c r="CH6" s="21" t="str">
        <f t="shared" si="9"/>
        <v>-</v>
      </c>
      <c r="CI6" s="21" t="str">
        <f t="shared" si="9"/>
        <v>-</v>
      </c>
      <c r="CJ6" s="21">
        <f t="shared" si="9"/>
        <v>233.15</v>
      </c>
      <c r="CK6" s="21">
        <f t="shared" si="9"/>
        <v>201.33</v>
      </c>
      <c r="CL6" s="20" t="str">
        <f>IF(CL7="","",IF(CL7="-","【-】","【"&amp;SUBSTITUTE(TEXT(CL7,"#,##0.00"),"-","△")&amp;"】"))</f>
        <v>【225.78】</v>
      </c>
      <c r="CM6" s="21" t="str">
        <f>IF(CM7="",NA(),CM7)</f>
        <v>-</v>
      </c>
      <c r="CN6" s="21" t="str">
        <f t="shared" ref="CN6:CV6" si="10">IF(CN7="",NA(),CN7)</f>
        <v>-</v>
      </c>
      <c r="CO6" s="21" t="str">
        <f t="shared" si="10"/>
        <v>-</v>
      </c>
      <c r="CP6" s="21">
        <f t="shared" si="10"/>
        <v>30.29</v>
      </c>
      <c r="CQ6" s="21">
        <f t="shared" si="10"/>
        <v>30.29</v>
      </c>
      <c r="CR6" s="21" t="str">
        <f t="shared" si="10"/>
        <v>-</v>
      </c>
      <c r="CS6" s="21" t="str">
        <f t="shared" si="10"/>
        <v>-</v>
      </c>
      <c r="CT6" s="21" t="str">
        <f t="shared" si="10"/>
        <v>-</v>
      </c>
      <c r="CU6" s="21">
        <f t="shared" si="10"/>
        <v>42.09</v>
      </c>
      <c r="CV6" s="21">
        <f t="shared" si="10"/>
        <v>44.79</v>
      </c>
      <c r="CW6" s="20" t="str">
        <f>IF(CW7="","",IF(CW7="-","【-】","【"&amp;SUBSTITUTE(TEXT(CW7,"#,##0.00"),"-","△")&amp;"】"))</f>
        <v>【43.17】</v>
      </c>
      <c r="CX6" s="21" t="str">
        <f>IF(CX7="",NA(),CX7)</f>
        <v>-</v>
      </c>
      <c r="CY6" s="21" t="str">
        <f t="shared" ref="CY6:DG6" si="11">IF(CY7="",NA(),CY7)</f>
        <v>-</v>
      </c>
      <c r="CZ6" s="21" t="str">
        <f t="shared" si="11"/>
        <v>-</v>
      </c>
      <c r="DA6" s="21">
        <f t="shared" si="11"/>
        <v>88.55</v>
      </c>
      <c r="DB6" s="21">
        <f t="shared" si="11"/>
        <v>88.56</v>
      </c>
      <c r="DC6" s="21" t="str">
        <f t="shared" si="11"/>
        <v>-</v>
      </c>
      <c r="DD6" s="21" t="str">
        <f t="shared" si="11"/>
        <v>-</v>
      </c>
      <c r="DE6" s="21" t="str">
        <f t="shared" si="11"/>
        <v>-</v>
      </c>
      <c r="DF6" s="21">
        <f t="shared" si="11"/>
        <v>84.73</v>
      </c>
      <c r="DG6" s="21">
        <f t="shared" si="11"/>
        <v>88.68</v>
      </c>
      <c r="DH6" s="20" t="str">
        <f>IF(DH7="","",IF(DH7="-","【-】","【"&amp;SUBSTITUTE(TEXT(DH7,"#,##0.00"),"-","△")&amp;"】"))</f>
        <v>【86.31】</v>
      </c>
      <c r="DI6" s="21" t="str">
        <f>IF(DI7="",NA(),DI7)</f>
        <v>-</v>
      </c>
      <c r="DJ6" s="21" t="str">
        <f t="shared" ref="DJ6:DR6" si="12">IF(DJ7="",NA(),DJ7)</f>
        <v>-</v>
      </c>
      <c r="DK6" s="21" t="str">
        <f t="shared" si="12"/>
        <v>-</v>
      </c>
      <c r="DL6" s="21">
        <f t="shared" si="12"/>
        <v>4.37</v>
      </c>
      <c r="DM6" s="21">
        <f t="shared" si="12"/>
        <v>8.7200000000000006</v>
      </c>
      <c r="DN6" s="21" t="str">
        <f t="shared" si="12"/>
        <v>-</v>
      </c>
      <c r="DO6" s="21" t="str">
        <f t="shared" si="12"/>
        <v>-</v>
      </c>
      <c r="DP6" s="21" t="str">
        <f t="shared" si="12"/>
        <v>-</v>
      </c>
      <c r="DQ6" s="21">
        <f t="shared" si="12"/>
        <v>26.77</v>
      </c>
      <c r="DR6" s="21">
        <f t="shared" si="12"/>
        <v>34.590000000000003</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0.1</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0.27</v>
      </c>
      <c r="EO6" s="20" t="str">
        <f>IF(EO7="","",IF(EO7="-","【-】","【"&amp;SUBSTITUTE(TEXT(EO7,"#,##0.00"),"-","△")&amp;"】"))</f>
        <v>【0.15】</v>
      </c>
    </row>
    <row r="7" spans="1:148" s="22" customFormat="1" x14ac:dyDescent="0.15">
      <c r="A7" s="14"/>
      <c r="B7" s="23">
        <v>2024</v>
      </c>
      <c r="C7" s="23">
        <v>205621</v>
      </c>
      <c r="D7" s="23">
        <v>46</v>
      </c>
      <c r="E7" s="23">
        <v>17</v>
      </c>
      <c r="F7" s="23">
        <v>4</v>
      </c>
      <c r="G7" s="23">
        <v>0</v>
      </c>
      <c r="H7" s="23" t="s">
        <v>96</v>
      </c>
      <c r="I7" s="23" t="s">
        <v>97</v>
      </c>
      <c r="J7" s="23" t="s">
        <v>98</v>
      </c>
      <c r="K7" s="23" t="s">
        <v>99</v>
      </c>
      <c r="L7" s="23" t="s">
        <v>100</v>
      </c>
      <c r="M7" s="23" t="s">
        <v>101</v>
      </c>
      <c r="N7" s="24" t="s">
        <v>102</v>
      </c>
      <c r="O7" s="24">
        <v>87.83</v>
      </c>
      <c r="P7" s="24">
        <v>94.36</v>
      </c>
      <c r="Q7" s="24">
        <v>89.01</v>
      </c>
      <c r="R7" s="24">
        <v>4070</v>
      </c>
      <c r="S7" s="24">
        <v>4237</v>
      </c>
      <c r="T7" s="24">
        <v>99.32</v>
      </c>
      <c r="U7" s="24">
        <v>42.66</v>
      </c>
      <c r="V7" s="24">
        <v>3967</v>
      </c>
      <c r="W7" s="24">
        <v>3.06</v>
      </c>
      <c r="X7" s="24">
        <v>1296.4100000000001</v>
      </c>
      <c r="Y7" s="24" t="s">
        <v>102</v>
      </c>
      <c r="Z7" s="24" t="s">
        <v>102</v>
      </c>
      <c r="AA7" s="24" t="s">
        <v>102</v>
      </c>
      <c r="AB7" s="24">
        <v>127.92</v>
      </c>
      <c r="AC7" s="24">
        <v>114.77</v>
      </c>
      <c r="AD7" s="24" t="s">
        <v>102</v>
      </c>
      <c r="AE7" s="24" t="s">
        <v>102</v>
      </c>
      <c r="AF7" s="24" t="s">
        <v>102</v>
      </c>
      <c r="AG7" s="24">
        <v>107.11</v>
      </c>
      <c r="AH7" s="24">
        <v>103.79</v>
      </c>
      <c r="AI7" s="24">
        <v>105.07</v>
      </c>
      <c r="AJ7" s="24" t="s">
        <v>102</v>
      </c>
      <c r="AK7" s="24" t="s">
        <v>102</v>
      </c>
      <c r="AL7" s="24" t="s">
        <v>102</v>
      </c>
      <c r="AM7" s="24">
        <v>0</v>
      </c>
      <c r="AN7" s="24">
        <v>0</v>
      </c>
      <c r="AO7" s="24" t="s">
        <v>102</v>
      </c>
      <c r="AP7" s="24" t="s">
        <v>102</v>
      </c>
      <c r="AQ7" s="24" t="s">
        <v>102</v>
      </c>
      <c r="AR7" s="24">
        <v>69.540000000000006</v>
      </c>
      <c r="AS7" s="24">
        <v>53.87</v>
      </c>
      <c r="AT7" s="24">
        <v>63.54</v>
      </c>
      <c r="AU7" s="24" t="s">
        <v>102</v>
      </c>
      <c r="AV7" s="24" t="s">
        <v>102</v>
      </c>
      <c r="AW7" s="24" t="s">
        <v>102</v>
      </c>
      <c r="AX7" s="24">
        <v>33.229999999999997</v>
      </c>
      <c r="AY7" s="24">
        <v>50.13</v>
      </c>
      <c r="AZ7" s="24" t="s">
        <v>102</v>
      </c>
      <c r="BA7" s="24" t="s">
        <v>102</v>
      </c>
      <c r="BB7" s="24" t="s">
        <v>102</v>
      </c>
      <c r="BC7" s="24">
        <v>50.63</v>
      </c>
      <c r="BD7" s="24">
        <v>46.37</v>
      </c>
      <c r="BE7" s="24">
        <v>50.9</v>
      </c>
      <c r="BF7" s="24" t="s">
        <v>102</v>
      </c>
      <c r="BG7" s="24" t="s">
        <v>102</v>
      </c>
      <c r="BH7" s="24" t="s">
        <v>102</v>
      </c>
      <c r="BI7" s="24">
        <v>444.75</v>
      </c>
      <c r="BJ7" s="24">
        <v>363.91</v>
      </c>
      <c r="BK7" s="24" t="s">
        <v>102</v>
      </c>
      <c r="BL7" s="24" t="s">
        <v>102</v>
      </c>
      <c r="BM7" s="24" t="s">
        <v>102</v>
      </c>
      <c r="BN7" s="24">
        <v>1168.69</v>
      </c>
      <c r="BO7" s="24">
        <v>1062.58</v>
      </c>
      <c r="BP7" s="24">
        <v>1099.1500000000001</v>
      </c>
      <c r="BQ7" s="24" t="s">
        <v>102</v>
      </c>
      <c r="BR7" s="24" t="s">
        <v>102</v>
      </c>
      <c r="BS7" s="24" t="s">
        <v>102</v>
      </c>
      <c r="BT7" s="24">
        <v>86.88</v>
      </c>
      <c r="BU7" s="24">
        <v>82.61</v>
      </c>
      <c r="BV7" s="24" t="s">
        <v>102</v>
      </c>
      <c r="BW7" s="24" t="s">
        <v>102</v>
      </c>
      <c r="BX7" s="24" t="s">
        <v>102</v>
      </c>
      <c r="BY7" s="24">
        <v>70.709999999999994</v>
      </c>
      <c r="BZ7" s="24">
        <v>80.36</v>
      </c>
      <c r="CA7" s="24">
        <v>72.92</v>
      </c>
      <c r="CB7" s="24" t="s">
        <v>102</v>
      </c>
      <c r="CC7" s="24" t="s">
        <v>102</v>
      </c>
      <c r="CD7" s="24" t="s">
        <v>102</v>
      </c>
      <c r="CE7" s="24">
        <v>244.38</v>
      </c>
      <c r="CF7" s="24">
        <v>255.61</v>
      </c>
      <c r="CG7" s="24" t="s">
        <v>102</v>
      </c>
      <c r="CH7" s="24" t="s">
        <v>102</v>
      </c>
      <c r="CI7" s="24" t="s">
        <v>102</v>
      </c>
      <c r="CJ7" s="24">
        <v>233.15</v>
      </c>
      <c r="CK7" s="24">
        <v>201.33</v>
      </c>
      <c r="CL7" s="24">
        <v>225.78</v>
      </c>
      <c r="CM7" s="24" t="s">
        <v>102</v>
      </c>
      <c r="CN7" s="24" t="s">
        <v>102</v>
      </c>
      <c r="CO7" s="24" t="s">
        <v>102</v>
      </c>
      <c r="CP7" s="24">
        <v>30.29</v>
      </c>
      <c r="CQ7" s="24">
        <v>30.29</v>
      </c>
      <c r="CR7" s="24" t="s">
        <v>102</v>
      </c>
      <c r="CS7" s="24" t="s">
        <v>102</v>
      </c>
      <c r="CT7" s="24" t="s">
        <v>102</v>
      </c>
      <c r="CU7" s="24">
        <v>42.09</v>
      </c>
      <c r="CV7" s="24">
        <v>44.79</v>
      </c>
      <c r="CW7" s="24">
        <v>43.17</v>
      </c>
      <c r="CX7" s="24" t="s">
        <v>102</v>
      </c>
      <c r="CY7" s="24" t="s">
        <v>102</v>
      </c>
      <c r="CZ7" s="24" t="s">
        <v>102</v>
      </c>
      <c r="DA7" s="24">
        <v>88.55</v>
      </c>
      <c r="DB7" s="24">
        <v>88.56</v>
      </c>
      <c r="DC7" s="24" t="s">
        <v>102</v>
      </c>
      <c r="DD7" s="24" t="s">
        <v>102</v>
      </c>
      <c r="DE7" s="24" t="s">
        <v>102</v>
      </c>
      <c r="DF7" s="24">
        <v>84.73</v>
      </c>
      <c r="DG7" s="24">
        <v>88.68</v>
      </c>
      <c r="DH7" s="24">
        <v>86.31</v>
      </c>
      <c r="DI7" s="24" t="s">
        <v>102</v>
      </c>
      <c r="DJ7" s="24" t="s">
        <v>102</v>
      </c>
      <c r="DK7" s="24" t="s">
        <v>102</v>
      </c>
      <c r="DL7" s="24">
        <v>4.37</v>
      </c>
      <c r="DM7" s="24">
        <v>8.7200000000000006</v>
      </c>
      <c r="DN7" s="24" t="s">
        <v>102</v>
      </c>
      <c r="DO7" s="24" t="s">
        <v>102</v>
      </c>
      <c r="DP7" s="24" t="s">
        <v>102</v>
      </c>
      <c r="DQ7" s="24">
        <v>26.77</v>
      </c>
      <c r="DR7" s="24">
        <v>34.590000000000003</v>
      </c>
      <c r="DS7" s="24">
        <v>30.82</v>
      </c>
      <c r="DT7" s="24" t="s">
        <v>102</v>
      </c>
      <c r="DU7" s="24" t="s">
        <v>102</v>
      </c>
      <c r="DV7" s="24" t="s">
        <v>102</v>
      </c>
      <c r="DW7" s="24">
        <v>0</v>
      </c>
      <c r="DX7" s="24">
        <v>0</v>
      </c>
      <c r="DY7" s="24" t="s">
        <v>102</v>
      </c>
      <c r="DZ7" s="24" t="s">
        <v>102</v>
      </c>
      <c r="EA7" s="24" t="s">
        <v>102</v>
      </c>
      <c r="EB7" s="24">
        <v>7.0000000000000007E-2</v>
      </c>
      <c r="EC7" s="24">
        <v>0.1</v>
      </c>
      <c r="ED7" s="24">
        <v>0.06</v>
      </c>
      <c r="EE7" s="24" t="s">
        <v>102</v>
      </c>
      <c r="EF7" s="24" t="s">
        <v>102</v>
      </c>
      <c r="EG7" s="24" t="s">
        <v>102</v>
      </c>
      <c r="EH7" s="24">
        <v>0</v>
      </c>
      <c r="EI7" s="24">
        <v>0</v>
      </c>
      <c r="EJ7" s="24" t="s">
        <v>102</v>
      </c>
      <c r="EK7" s="24" t="s">
        <v>102</v>
      </c>
      <c r="EL7" s="24" t="s">
        <v>102</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R04-22</cp:lastModifiedBy>
  <cp:lastPrinted>2026-02-09T00:46:57Z</cp:lastPrinted>
  <dcterms:created xsi:type="dcterms:W3CDTF">2025-12-23T06:11:34Z</dcterms:created>
  <dcterms:modified xsi:type="dcterms:W3CDTF">2026-02-26T00:45:42Z</dcterms:modified>
  <cp:category/>
</cp:coreProperties>
</file>