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00.11\NEWshare\044 商工観光係（新）\030観光特別会計決算統計調査\R6\経営比較分析表の分析について（長野県市町村課）\観光施設事業（休養）_205621木島平村.xlsx\"/>
    </mc:Choice>
  </mc:AlternateContent>
  <xr:revisionPtr revIDLastSave="0" documentId="13_ncr:1_{0C23F8A4-E8BC-4C11-B64D-BFCAC25692B0}" xr6:coauthVersionLast="47" xr6:coauthVersionMax="47" xr10:uidLastSave="{00000000-0000-0000-0000-000000000000}"/>
  <workbookProtection workbookAlgorithmName="SHA-512" workbookHashValue="PAU0TlP0bBtcYKmzXEwNP3S5wOfg/xTEYCHxngBpCJOSwVTXLMDmnUHXl96RheIetH60MR5stqAZCNkYdml1wQ==" workbookSaltValue="XZnBFTFstVnnBEIR3q6OKA==" workbookSpinCount="100000" lockStructure="1"/>
  <bookViews>
    <workbookView xWindow="-120" yWindow="-120" windowWidth="20730" windowHeight="10845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LJ78" i="4" s="1"/>
  <c r="EB7" i="5"/>
  <c r="KV78" i="4" s="1"/>
  <c r="EA7" i="5"/>
  <c r="DZ7" i="5"/>
  <c r="DY7" i="5"/>
  <c r="DX7" i="5"/>
  <c r="LJ77" i="4" s="1"/>
  <c r="DW7" i="5"/>
  <c r="KV77" i="4" s="1"/>
  <c r="DV7" i="5"/>
  <c r="DJ7" i="5"/>
  <c r="DI7" i="5"/>
  <c r="CV7" i="5"/>
  <c r="CU7" i="5"/>
  <c r="CT7" i="5"/>
  <c r="LJ54" i="4" s="1"/>
  <c r="CS7" i="5"/>
  <c r="KV54" i="4" s="1"/>
  <c r="CR7" i="5"/>
  <c r="CQ7" i="5"/>
  <c r="CP7" i="5"/>
  <c r="CO7" i="5"/>
  <c r="LJ53" i="4" s="1"/>
  <c r="CN7" i="5"/>
  <c r="KV53" i="4" s="1"/>
  <c r="CM7" i="5"/>
  <c r="CK7" i="5"/>
  <c r="CJ7" i="5"/>
  <c r="IJ54" i="4" s="1"/>
  <c r="CI7" i="5"/>
  <c r="HV54" i="4" s="1"/>
  <c r="CH7" i="5"/>
  <c r="CG7" i="5"/>
  <c r="GT54" i="4" s="1"/>
  <c r="CF7" i="5"/>
  <c r="IX53" i="4" s="1"/>
  <c r="CE7" i="5"/>
  <c r="IJ53" i="4" s="1"/>
  <c r="CD7" i="5"/>
  <c r="CC7" i="5"/>
  <c r="CB7" i="5"/>
  <c r="BZ7" i="5"/>
  <c r="FJ54" i="4" s="1"/>
  <c r="BY7" i="5"/>
  <c r="BX7" i="5"/>
  <c r="BW7" i="5"/>
  <c r="BV7" i="5"/>
  <c r="DF54" i="4" s="1"/>
  <c r="BU7" i="5"/>
  <c r="BT7" i="5"/>
  <c r="EV53" i="4" s="1"/>
  <c r="BS7" i="5"/>
  <c r="EH53" i="4" s="1"/>
  <c r="BR7" i="5"/>
  <c r="BQ7" i="5"/>
  <c r="BO7" i="5"/>
  <c r="BV54" i="4" s="1"/>
  <c r="BN7" i="5"/>
  <c r="BH54" i="4" s="1"/>
  <c r="BM7" i="5"/>
  <c r="BL7" i="5"/>
  <c r="BK7" i="5"/>
  <c r="R54" i="4" s="1"/>
  <c r="BJ7" i="5"/>
  <c r="BV53" i="4" s="1"/>
  <c r="BI7" i="5"/>
  <c r="BH7" i="5"/>
  <c r="BG7" i="5"/>
  <c r="AF53" i="4" s="1"/>
  <c r="BF7" i="5"/>
  <c r="R53" i="4" s="1"/>
  <c r="BD7" i="5"/>
  <c r="BC7" i="5"/>
  <c r="BB7" i="5"/>
  <c r="HV32" i="4" s="1"/>
  <c r="BA7" i="5"/>
  <c r="HH32" i="4" s="1"/>
  <c r="AZ7" i="5"/>
  <c r="AY7" i="5"/>
  <c r="AX7" i="5"/>
  <c r="AW7" i="5"/>
  <c r="AV7" i="5"/>
  <c r="HH31" i="4" s="1"/>
  <c r="AU7" i="5"/>
  <c r="AS7" i="5"/>
  <c r="AR7" i="5"/>
  <c r="EV32" i="4" s="1"/>
  <c r="AQ7" i="5"/>
  <c r="EH32" i="4" s="1"/>
  <c r="AP7" i="5"/>
  <c r="AO7" i="5"/>
  <c r="DF32" i="4" s="1"/>
  <c r="AN7" i="5"/>
  <c r="FJ31" i="4" s="1"/>
  <c r="AM7" i="5"/>
  <c r="AL7" i="5"/>
  <c r="AK7" i="5"/>
  <c r="DT31" i="4" s="1"/>
  <c r="AJ7" i="5"/>
  <c r="DF31" i="4" s="1"/>
  <c r="AH7" i="5"/>
  <c r="BV32" i="4" s="1"/>
  <c r="AG7" i="5"/>
  <c r="AF7" i="5"/>
  <c r="AE7" i="5"/>
  <c r="AF32" i="4" s="1"/>
  <c r="AD7" i="5"/>
  <c r="R32" i="4" s="1"/>
  <c r="AC7" i="5"/>
  <c r="AB7" i="5"/>
  <c r="BH31" i="4" s="1"/>
  <c r="AA7" i="5"/>
  <c r="AT31" i="4" s="1"/>
  <c r="Z7" i="5"/>
  <c r="Y7" i="5"/>
  <c r="X7" i="5"/>
  <c r="LO10" i="4" s="1"/>
  <c r="W7" i="5"/>
  <c r="JV10" i="4" s="1"/>
  <c r="V7" i="5"/>
  <c r="IC10" i="4" s="1"/>
  <c r="U7" i="5"/>
  <c r="T7" i="5"/>
  <c r="JV8" i="4" s="1"/>
  <c r="S7" i="5"/>
  <c r="IC8" i="4" s="1"/>
  <c r="R7" i="5"/>
  <c r="DU10" i="4" s="1"/>
  <c r="Q7" i="5"/>
  <c r="P7" i="5"/>
  <c r="AQ10" i="4" s="1"/>
  <c r="O7" i="5"/>
  <c r="B10" i="4" s="1"/>
  <c r="N7" i="5"/>
  <c r="FJ8" i="4" s="1"/>
  <c r="M7" i="5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F88" i="4"/>
  <c r="E88" i="4"/>
  <c r="ML78" i="4"/>
  <c r="LX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ML54" i="4"/>
  <c r="LX54" i="4"/>
  <c r="KH54" i="4"/>
  <c r="IX54" i="4"/>
  <c r="HH54" i="4"/>
  <c r="EV54" i="4"/>
  <c r="EH54" i="4"/>
  <c r="DT54" i="4"/>
  <c r="AT54" i="4"/>
  <c r="AF54" i="4"/>
  <c r="ML53" i="4"/>
  <c r="LX53" i="4"/>
  <c r="KH53" i="4"/>
  <c r="HV53" i="4"/>
  <c r="HH53" i="4"/>
  <c r="GT53" i="4"/>
  <c r="FJ53" i="4"/>
  <c r="DT53" i="4"/>
  <c r="DF53" i="4"/>
  <c r="BH53" i="4"/>
  <c r="AT53" i="4"/>
  <c r="IX52" i="4"/>
  <c r="IX32" i="4"/>
  <c r="IJ32" i="4"/>
  <c r="GT32" i="4"/>
  <c r="FJ32" i="4"/>
  <c r="DT32" i="4"/>
  <c r="BH32" i="4"/>
  <c r="AT32" i="4"/>
  <c r="IX31" i="4"/>
  <c r="IJ31" i="4"/>
  <c r="HV31" i="4"/>
  <c r="GT31" i="4"/>
  <c r="EV31" i="4"/>
  <c r="EH31" i="4"/>
  <c r="BV31" i="4"/>
  <c r="AF31" i="4"/>
  <c r="R31" i="4"/>
  <c r="CF10" i="4"/>
  <c r="LO8" i="4"/>
  <c r="DU8" i="4"/>
  <c r="CF8" i="4"/>
  <c r="BV76" i="4" l="1"/>
  <c r="FJ52" i="4"/>
  <c r="IX30" i="4"/>
  <c r="ML76" i="4"/>
  <c r="BV52" i="4"/>
  <c r="FJ30" i="4"/>
  <c r="IX76" i="4"/>
  <c r="ML52" i="4"/>
  <c r="BV30" i="4"/>
  <c r="B11" i="5"/>
  <c r="M88" i="4"/>
  <c r="C11" i="5"/>
  <c r="D11" i="5"/>
  <c r="E11" i="5"/>
  <c r="KV76" i="4" l="1"/>
  <c r="AF52" i="4"/>
  <c r="DT30" i="4"/>
  <c r="HH76" i="4"/>
  <c r="KV52" i="4"/>
  <c r="AF30" i="4"/>
  <c r="HH52" i="4"/>
  <c r="AF76" i="4"/>
  <c r="DT52" i="4"/>
  <c r="HH30" i="4"/>
  <c r="IJ52" i="4"/>
  <c r="BH76" i="4"/>
  <c r="EV52" i="4"/>
  <c r="IJ30" i="4"/>
  <c r="LX76" i="4"/>
  <c r="BH52" i="4"/>
  <c r="EV30" i="4"/>
  <c r="IJ76" i="4"/>
  <c r="LX52" i="4"/>
  <c r="BH30" i="4"/>
  <c r="R76" i="4"/>
  <c r="DF52" i="4"/>
  <c r="GT30" i="4"/>
  <c r="KH76" i="4"/>
  <c r="R52" i="4"/>
  <c r="DF30" i="4"/>
  <c r="GT76" i="4"/>
  <c r="KH52" i="4"/>
  <c r="R30" i="4"/>
  <c r="GT52" i="4"/>
  <c r="HV76" i="4"/>
  <c r="LJ52" i="4"/>
  <c r="AT30" i="4"/>
  <c r="HV52" i="4"/>
  <c r="AT76" i="4"/>
  <c r="EH52" i="4"/>
  <c r="HV30" i="4"/>
  <c r="LJ76" i="4"/>
  <c r="AT52" i="4"/>
  <c r="EH30" i="4"/>
</calcChain>
</file>

<file path=xl/sharedStrings.xml><?xml version="1.0" encoding="utf-8"?>
<sst xmlns="http://schemas.openxmlformats.org/spreadsheetml/2006/main" count="303" uniqueCount="138">
  <si>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</si>
  <si>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</si>
  <si>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</si>
  <si>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</si>
  <si>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</si>
  <si>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</si>
  <si>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</si>
  <si>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</si>
  <si>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</si>
  <si>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</si>
  <si>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</si>
  <si>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</si>
  <si>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</si>
  <si>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</si>
  <si>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</si>
  <si>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</si>
  <si>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</si>
  <si>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</si>
  <si>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</si>
  <si>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</si>
  <si>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</si>
  <si>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</si>
  <si>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</si>
  <si>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</si>
  <si>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</si>
  <si>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</si>
  <si>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</si>
  <si>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</si>
  <si>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</si>
  <si>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</si>
  <si>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</si>
  <si>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</si>
  <si>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</si>
  <si>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</si>
  <si>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</si>
  <si>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</si>
  <si>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</si>
  <si>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</si>
  <si>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</si>
  <si>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</si>
  <si>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</si>
  <si>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</si>
  <si>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</si>
  <si>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</si>
  <si>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</si>
  <si>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</si>
  <si>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</si>
  <si>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</si>
  <si>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</si>
  <si>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</si>
  <si>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</si>
  <si>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</si>
  <si>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</si>
  <si>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</si>
  <si>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</si>
  <si>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</si>
  <si>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</si>
  <si>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</si>
  <si>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</si>
  <si>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</si>
  <si>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</si>
  <si>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</si>
  <si>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</si>
  <si>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</si>
  <si>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</si>
  <si>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</si>
  <si>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</si>
  <si>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</si>
  <si>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</si>
  <si>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</si>
  <si>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</si>
  <si>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</si>
  <si>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</si>
  <si>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</si>
  <si>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</si>
  <si>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</si>
  <si>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</si>
  <si>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</si>
  <si>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</si>
  <si>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</si>
  <si>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</si>
  <si>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</si>
  <si>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</si>
  <si>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</si>
  <si>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</si>
  <si>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</si>
  <si>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</si>
  <si>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</si>
  <si>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</si>
  <si>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</si>
  <si>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</si>
  <si>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</si>
  <si>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</si>
  <si>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</si>
  <si>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</si>
  <si>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</si>
  <si>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</si>
  <si>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</si>
  <si>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</si>
  <si>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</si>
  <si>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</si>
  <si>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</si>
  <si>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</si>
  <si>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</si>
  <si>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</si>
  <si>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</si>
  <si>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</si>
  <si>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</si>
  <si>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</si>
  <si>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</si>
  <si>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</si>
  <si>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</si>
  <si>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</si>
  <si>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</si>
  <si>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</si>
  <si>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</si>
  <si>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</si>
  <si>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</si>
  <si>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</si>
  <si>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長野県　木島平村</t>
  </si>
  <si>
    <t>梨の木荘</t>
  </si>
  <si>
    <t>法非適用</t>
  </si>
  <si>
    <t>観光施設事業</t>
  </si>
  <si>
    <t>休養宿泊施設</t>
  </si>
  <si>
    <t>Ａ１Ｂ１</t>
  </si>
  <si>
    <t>非設置</t>
  </si>
  <si>
    <t>該当数値なし</t>
  </si>
  <si>
    <t>-</t>
  </si>
  <si>
    <t>無</t>
  </si>
  <si>
    <t>有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</si>
  <si>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</si>
  <si>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</si>
  <si>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</si>
  <si>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</si>
  <si>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</si>
  <si>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施設は村が所有し、軽微な修繕を除く全ての修繕および設備投資は村が負担している。
令和5年度に、本施設が属する馬曲温泉と共に営業を休止し、令和6年度以降に再開に向け運営事業者と調整中である。</t>
    <rPh sb="51" eb="52">
      <t>ゾク</t>
    </rPh>
    <rPh sb="59" eb="60">
      <t>トモ</t>
    </rPh>
    <rPh sb="68" eb="70">
      <t>レイワ</t>
    </rPh>
    <rPh sb="71" eb="72">
      <t>ネン</t>
    </rPh>
    <rPh sb="72" eb="73">
      <t>ド</t>
    </rPh>
    <rPh sb="73" eb="75">
      <t>イコウ</t>
    </rPh>
    <rPh sb="76" eb="78">
      <t>サイカイ</t>
    </rPh>
    <rPh sb="79" eb="80">
      <t>ム</t>
    </rPh>
    <rPh sb="81" eb="83">
      <t>ウンエイ</t>
    </rPh>
    <rPh sb="87" eb="89">
      <t>チョウセイ</t>
    </rPh>
    <rPh sb="89" eb="90">
      <t>チュウ</t>
    </rPh>
    <phoneticPr fontId="5"/>
  </si>
  <si>
    <t>令和5年度においては運営事業者を選定するため休業する形となり、利用者数および営業収益等が０になった。令和6年度以降に再開に向け運営事業者と調整中である。</t>
    <rPh sb="0" eb="2">
      <t>レイワ</t>
    </rPh>
    <rPh sb="3" eb="5">
      <t>ネンド</t>
    </rPh>
    <rPh sb="10" eb="14">
      <t>ウンエイジギョウ</t>
    </rPh>
    <rPh sb="14" eb="15">
      <t>シャ</t>
    </rPh>
    <rPh sb="16" eb="18">
      <t>センテイ</t>
    </rPh>
    <rPh sb="22" eb="24">
      <t>キュウギョウ</t>
    </rPh>
    <rPh sb="26" eb="27">
      <t>カタチ</t>
    </rPh>
    <rPh sb="42" eb="43">
      <t>トウ</t>
    </rPh>
    <phoneticPr fontId="5"/>
  </si>
  <si>
    <t>令和６年度以降、休止期間を経て新たな事業者が運営を引き継ぐこととになり、経営状況等についても変化が見込まれる。</t>
    <rPh sb="0" eb="2">
      <t>レイワ</t>
    </rPh>
    <rPh sb="3" eb="4">
      <t>ネン</t>
    </rPh>
    <rPh sb="4" eb="5">
      <t>ド</t>
    </rPh>
    <rPh sb="5" eb="7">
      <t>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</si>
</sst>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36</c:v>
                </c:pt>
                <c:pt idx="1">
                  <c:v>133</c:v>
                </c:pt>
                <c:pt idx="2">
                  <c:v>84</c:v>
                </c:pt>
                <c:pt idx="3">
                  <c:v>5558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F-4F59-8A85-1A10F5A48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31150</c:v>
                </c:pt>
                <c:pt idx="1">
                  <c:v>200830</c:v>
                </c:pt>
                <c:pt idx="2">
                  <c:v>161674</c:v>
                </c:pt>
                <c:pt idx="3">
                  <c:v>7750</c:v>
                </c:pt>
                <c:pt idx="4">
                  <c:v>5278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F-4F59-8A85-1A10F5A48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0.5</c:v>
                </c:pt>
                <c:pt idx="1">
                  <c:v>3.8</c:v>
                </c:pt>
                <c:pt idx="2">
                  <c:v>1.9</c:v>
                </c:pt>
                <c:pt idx="3">
                  <c:v>1.5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4-4D7D-B726-AAB5B0B14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35.1</c:v>
                </c:pt>
                <c:pt idx="1">
                  <c:v>31.3</c:v>
                </c:pt>
                <c:pt idx="2">
                  <c:v>42</c:v>
                </c:pt>
                <c:pt idx="3">
                  <c:v>37.9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4-4D7D-B726-AAB5B0B14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155.30000000000001</c:v>
                </c:pt>
                <c:pt idx="1">
                  <c:v>128.9</c:v>
                </c:pt>
                <c:pt idx="2">
                  <c:v>101.2</c:v>
                </c:pt>
                <c:pt idx="3">
                  <c:v>67.8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D-4925-AFC1-DB09E5F69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98.7</c:v>
                </c:pt>
                <c:pt idx="1">
                  <c:v>88.4</c:v>
                </c:pt>
                <c:pt idx="2">
                  <c:v>92.8</c:v>
                </c:pt>
                <c:pt idx="3">
                  <c:v>90.5</c:v>
                </c:pt>
                <c:pt idx="4">
                  <c:v>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D-4925-AFC1-DB09E5F69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2395</c:v>
                </c:pt>
                <c:pt idx="1">
                  <c:v>716</c:v>
                </c:pt>
                <c:pt idx="2">
                  <c:v>-30</c:v>
                </c:pt>
                <c:pt idx="3">
                  <c:v>-2509</c:v>
                </c:pt>
                <c:pt idx="4">
                  <c:v>-95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2-412E-BB9B-F3E6BC9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-19399</c:v>
                </c:pt>
                <c:pt idx="1">
                  <c:v>-27446</c:v>
                </c:pt>
                <c:pt idx="2">
                  <c:v>-15708</c:v>
                </c:pt>
                <c:pt idx="3">
                  <c:v>-15228</c:v>
                </c:pt>
                <c:pt idx="4">
                  <c:v>-13757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92-412E-BB9B-F3E6BC9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38.700000000000003</c:v>
                </c:pt>
                <c:pt idx="1">
                  <c:v>94.8</c:v>
                </c:pt>
                <c:pt idx="2">
                  <c:v>95.4</c:v>
                </c:pt>
                <c:pt idx="3">
                  <c:v>96.6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B-4BB7-A21E-49EA08EF6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-38.1</c:v>
                </c:pt>
                <c:pt idx="1">
                  <c:v>-73</c:v>
                </c:pt>
                <c:pt idx="2">
                  <c:v>-61.8</c:v>
                </c:pt>
                <c:pt idx="3">
                  <c:v>-25.8</c:v>
                </c:pt>
                <c:pt idx="4">
                  <c:v>-15.7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B-4BB7-A21E-49EA08EF6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31.8</c:v>
                </c:pt>
                <c:pt idx="1">
                  <c:v>34.299999999999997</c:v>
                </c:pt>
                <c:pt idx="2">
                  <c:v>34.799999999999997</c:v>
                </c:pt>
                <c:pt idx="3">
                  <c:v>39.799999999999997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C-4C6C-A70D-5904669AA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292.8</c:v>
                </c:pt>
                <c:pt idx="2">
                  <c:v>58.5</c:v>
                </c:pt>
                <c:pt idx="3">
                  <c:v>42.5</c:v>
                </c:pt>
                <c:pt idx="4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DC-4C6C-A70D-5904669AA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13.6</c:v>
                </c:pt>
                <c:pt idx="1">
                  <c:v>7.6</c:v>
                </c:pt>
                <c:pt idx="2">
                  <c:v>8.8000000000000007</c:v>
                </c:pt>
                <c:pt idx="3">
                  <c:v>9.5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4-40A6-A899-DD5D7EDD3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17.2</c:v>
                </c:pt>
                <c:pt idx="1">
                  <c:v>13.3</c:v>
                </c:pt>
                <c:pt idx="2">
                  <c:v>6.4</c:v>
                </c:pt>
                <c:pt idx="3">
                  <c:v>9.4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4-40A6-A899-DD5D7EDD3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3-49EC-9C60-7A2BA5FDA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12.8</c:v>
                </c:pt>
                <c:pt idx="1">
                  <c:v>11.4</c:v>
                </c:pt>
                <c:pt idx="2">
                  <c:v>92.9</c:v>
                </c:pt>
                <c:pt idx="3">
                  <c:v>51.5</c:v>
                </c:pt>
                <c:pt idx="4">
                  <c:v>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3-49EC-9C60-7A2BA5FDA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684-43BD-A8AC-C3A43AE0C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4-43BD-A8AC-C3A43AE0C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4AD-419E-9589-72E02699F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D-419E-9589-72E02699F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 cap="rnd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6.1999999999999998E-3</c:v>
                </c:pt>
                <c:pt idx="1">
                  <c:v>2.3999999999999998E-3</c:v>
                </c:pt>
                <c:pt idx="2">
                  <c:v>8.9999999999999998E-4</c:v>
                </c:pt>
                <c:pt idx="3">
                  <c:v>5.0000000000000001E-4</c:v>
                </c:pt>
                <c:pt idx="4">
                  <c:v>1.4E-3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0-4A32-AEC4-67A1A11F9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 cap="rnd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1E-4</c:v>
                </c:pt>
                <c:pt idx="1">
                  <c:v>1E-4</c:v>
                </c:pt>
                <c:pt idx="2">
                  <c:v>1E-4</c:v>
                </c:pt>
                <c:pt idx="3">
                  <c:v>1E-4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0-4A32-AEC4-67A1A11F9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49704"/>
        <c:axId val="673252224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67325222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673249704"/>
        <c:crosses val="max"/>
        <c:crossBetween val="between"/>
      </c:valAx>
      <c:catAx>
        <c:axId val="67324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25222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486566" y="10732925"/>
          <a:ext cx="3790158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8876933" y="10732925"/>
          <a:ext cx="3795127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【67,941】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【△15,770】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【△26.7】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GE9" zoomScaleNormal="100" zoomScaleSheetLayoutView="70" workbookViewId="0">
      <selection activeCell="NI49" sqref="NI49:NW64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</row>
    <row r="3" spans="1:387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</row>
    <row r="4" spans="1:387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68" t="str">
        <f>データ!H6&amp;"　"&amp;データ!I6</f>
        <v>長野県木島平村　梨の木荘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69" t="s">
        <v>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1"/>
      <c r="AQ7" s="69" t="s">
        <v>2</v>
      </c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1"/>
      <c r="CF7" s="69" t="s">
        <v>3</v>
      </c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1"/>
      <c r="DU7" s="72" t="s">
        <v>4</v>
      </c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72" t="s">
        <v>6</v>
      </c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 t="s">
        <v>7</v>
      </c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 t="s">
        <v>8</v>
      </c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3"/>
      <c r="NI7" s="73" t="s">
        <v>9</v>
      </c>
      <c r="NJ7" s="74"/>
      <c r="NK7" s="74"/>
      <c r="NL7" s="74"/>
      <c r="NM7" s="74"/>
      <c r="NN7" s="74"/>
      <c r="NO7" s="74"/>
      <c r="NP7" s="74"/>
      <c r="NQ7" s="74"/>
      <c r="NR7" s="74"/>
      <c r="NS7" s="74"/>
      <c r="NT7" s="74"/>
      <c r="NU7" s="74"/>
      <c r="NV7" s="75"/>
    </row>
    <row r="8" spans="1:387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観光施設事業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休養宿泊施設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Ａ１Ｂ１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80" t="str">
        <f>データ!S7</f>
        <v>-</v>
      </c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79" t="str">
        <f>データ!T7</f>
        <v>無</v>
      </c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79"/>
      <c r="LK8" s="79"/>
      <c r="LL8" s="79"/>
      <c r="LM8" s="79"/>
      <c r="LN8" s="79"/>
      <c r="LO8" s="81" t="str">
        <f>データ!U7</f>
        <v>-</v>
      </c>
      <c r="LP8" s="81"/>
      <c r="LQ8" s="81"/>
      <c r="LR8" s="81"/>
      <c r="LS8" s="81"/>
      <c r="LT8" s="81"/>
      <c r="LU8" s="81"/>
      <c r="LV8" s="81"/>
      <c r="LW8" s="81"/>
      <c r="LX8" s="81"/>
      <c r="LY8" s="81"/>
      <c r="LZ8" s="81"/>
      <c r="MA8" s="81"/>
      <c r="MB8" s="81"/>
      <c r="MC8" s="81"/>
      <c r="MD8" s="81"/>
      <c r="ME8" s="81"/>
      <c r="MF8" s="81"/>
      <c r="MG8" s="81"/>
      <c r="MH8" s="81"/>
      <c r="MI8" s="81"/>
      <c r="MJ8" s="81"/>
      <c r="MK8" s="81"/>
      <c r="ML8" s="81"/>
      <c r="MM8" s="81"/>
      <c r="MN8" s="81"/>
      <c r="MO8" s="81"/>
      <c r="MP8" s="81"/>
      <c r="MQ8" s="81"/>
      <c r="MR8" s="81"/>
      <c r="MS8" s="81"/>
      <c r="MT8" s="81"/>
      <c r="MU8" s="81"/>
      <c r="MV8" s="81"/>
      <c r="MW8" s="81"/>
      <c r="MX8" s="81"/>
      <c r="MY8" s="81"/>
      <c r="MZ8" s="81"/>
      <c r="NA8" s="81"/>
      <c r="NB8" s="81"/>
      <c r="NC8" s="81"/>
      <c r="ND8" s="81"/>
      <c r="NE8" s="81"/>
      <c r="NF8" s="81"/>
      <c r="NG8" s="81"/>
      <c r="NH8" s="3"/>
      <c r="NI8" s="82" t="s">
        <v>10</v>
      </c>
      <c r="NJ8" s="83"/>
      <c r="NK8" s="84" t="s">
        <v>11</v>
      </c>
      <c r="NL8" s="84"/>
      <c r="NM8" s="84"/>
      <c r="NN8" s="84"/>
      <c r="NO8" s="84"/>
      <c r="NP8" s="84"/>
      <c r="NQ8" s="84"/>
      <c r="NR8" s="84"/>
      <c r="NS8" s="84"/>
      <c r="NT8" s="84"/>
      <c r="NU8" s="84"/>
      <c r="NV8" s="85"/>
    </row>
    <row r="9" spans="1:387" ht="18.75" customHeight="1" x14ac:dyDescent="0.15">
      <c r="A9" s="2"/>
      <c r="B9" s="69" t="s">
        <v>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1"/>
      <c r="AQ9" s="69" t="s">
        <v>13</v>
      </c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1"/>
      <c r="CF9" s="69" t="s">
        <v>14</v>
      </c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1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72" t="s">
        <v>16</v>
      </c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2" t="s">
        <v>17</v>
      </c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 t="s">
        <v>18</v>
      </c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3"/>
      <c r="NI9" s="86" t="s">
        <v>19</v>
      </c>
      <c r="NJ9" s="87"/>
      <c r="NK9" s="88" t="s">
        <v>20</v>
      </c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9"/>
    </row>
    <row r="10" spans="1:387" ht="18.75" customHeight="1" x14ac:dyDescent="0.15">
      <c r="A10" s="2"/>
      <c r="B10" s="106" t="str">
        <f>データ!O7</f>
        <v>該当数値なし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  <c r="AQ10" s="106" t="str">
        <f>データ!P7</f>
        <v>該当数値なし</v>
      </c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8"/>
      <c r="CF10" s="109">
        <f>データ!Q7</f>
        <v>314</v>
      </c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1"/>
      <c r="DU10" s="80">
        <f>データ!R7</f>
        <v>30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79" t="str">
        <f>データ!V7</f>
        <v>無</v>
      </c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81">
        <f>データ!W7</f>
        <v>7.8</v>
      </c>
      <c r="JW10" s="81"/>
      <c r="JX10" s="81"/>
      <c r="JY10" s="81"/>
      <c r="JZ10" s="81"/>
      <c r="KA10" s="81"/>
      <c r="KB10" s="81"/>
      <c r="KC10" s="81"/>
      <c r="KD10" s="81"/>
      <c r="KE10" s="81"/>
      <c r="KF10" s="81"/>
      <c r="KG10" s="81"/>
      <c r="KH10" s="81"/>
      <c r="KI10" s="81"/>
      <c r="KJ10" s="81"/>
      <c r="KK10" s="81"/>
      <c r="KL10" s="81"/>
      <c r="KM10" s="81"/>
      <c r="KN10" s="81"/>
      <c r="KO10" s="81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1"/>
      <c r="LN10" s="81"/>
      <c r="LO10" s="79" t="str">
        <f>データ!X7</f>
        <v>有</v>
      </c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79"/>
      <c r="ND10" s="79"/>
      <c r="NE10" s="79"/>
      <c r="NF10" s="79"/>
      <c r="NG10" s="79"/>
      <c r="NH10" s="2"/>
      <c r="NI10" s="90" t="s">
        <v>21</v>
      </c>
      <c r="NJ10" s="91"/>
      <c r="NK10" s="92" t="s">
        <v>22</v>
      </c>
      <c r="NL10" s="92"/>
      <c r="NM10" s="92"/>
      <c r="NN10" s="92"/>
      <c r="NO10" s="92"/>
      <c r="NP10" s="92"/>
      <c r="NQ10" s="92"/>
      <c r="NR10" s="92"/>
      <c r="NS10" s="92"/>
      <c r="NT10" s="92"/>
      <c r="NU10" s="92"/>
      <c r="NV10" s="93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4" t="s">
        <v>23</v>
      </c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4"/>
      <c r="NJ12" s="94"/>
      <c r="NK12" s="94"/>
      <c r="NL12" s="94"/>
      <c r="NM12" s="94"/>
      <c r="NN12" s="94"/>
      <c r="NO12" s="94"/>
      <c r="NP12" s="94"/>
      <c r="NQ12" s="94"/>
      <c r="NR12" s="94"/>
      <c r="NS12" s="94"/>
      <c r="NT12" s="94"/>
      <c r="NU12" s="94"/>
      <c r="NV12" s="94"/>
      <c r="NW12" s="94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96" t="s">
        <v>24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6"/>
      <c r="JO14" s="6"/>
      <c r="JP14" s="6"/>
      <c r="JQ14" s="6"/>
      <c r="JR14" s="6"/>
      <c r="JS14" s="6"/>
      <c r="JT14" s="98" t="s">
        <v>25</v>
      </c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9"/>
      <c r="NH14" s="2"/>
      <c r="NI14" s="102" t="s">
        <v>26</v>
      </c>
      <c r="NJ14" s="103"/>
      <c r="NK14" s="103"/>
      <c r="NL14" s="103"/>
      <c r="NM14" s="103"/>
      <c r="NN14" s="103"/>
      <c r="NO14" s="103"/>
      <c r="NP14" s="103"/>
      <c r="NQ14" s="103"/>
      <c r="NR14" s="103"/>
      <c r="NS14" s="103"/>
      <c r="NT14" s="103"/>
      <c r="NU14" s="103"/>
      <c r="NV14" s="103"/>
      <c r="NW14" s="104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8"/>
      <c r="JO15" s="8"/>
      <c r="JP15" s="8"/>
      <c r="JQ15" s="8"/>
      <c r="JR15" s="8"/>
      <c r="JS15" s="8"/>
      <c r="JT15" s="100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101"/>
      <c r="NH15" s="2"/>
      <c r="NI15" s="112" t="s">
        <v>136</v>
      </c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4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112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4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112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4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112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4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112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4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112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4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112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4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112"/>
      <c r="NJ22" s="113"/>
      <c r="NK22" s="113"/>
      <c r="NL22" s="113"/>
      <c r="NM22" s="113"/>
      <c r="NN22" s="113"/>
      <c r="NO22" s="113"/>
      <c r="NP22" s="113"/>
      <c r="NQ22" s="113"/>
      <c r="NR22" s="113"/>
      <c r="NS22" s="113"/>
      <c r="NT22" s="113"/>
      <c r="NU22" s="113"/>
      <c r="NV22" s="113"/>
      <c r="NW22" s="114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112"/>
      <c r="NJ23" s="113"/>
      <c r="NK23" s="113"/>
      <c r="NL23" s="113"/>
      <c r="NM23" s="113"/>
      <c r="NN23" s="113"/>
      <c r="NO23" s="113"/>
      <c r="NP23" s="113"/>
      <c r="NQ23" s="113"/>
      <c r="NR23" s="113"/>
      <c r="NS23" s="113"/>
      <c r="NT23" s="113"/>
      <c r="NU23" s="113"/>
      <c r="NV23" s="113"/>
      <c r="NW23" s="114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112"/>
      <c r="NJ24" s="113"/>
      <c r="NK24" s="113"/>
      <c r="NL24" s="113"/>
      <c r="NM24" s="113"/>
      <c r="NN24" s="113"/>
      <c r="NO24" s="113"/>
      <c r="NP24" s="113"/>
      <c r="NQ24" s="113"/>
      <c r="NR24" s="113"/>
      <c r="NS24" s="113"/>
      <c r="NT24" s="113"/>
      <c r="NU24" s="113"/>
      <c r="NV24" s="113"/>
      <c r="NW24" s="114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112"/>
      <c r="NJ25" s="113"/>
      <c r="NK25" s="113"/>
      <c r="NL25" s="113"/>
      <c r="NM25" s="113"/>
      <c r="NN25" s="113"/>
      <c r="NO25" s="113"/>
      <c r="NP25" s="113"/>
      <c r="NQ25" s="113"/>
      <c r="NR25" s="113"/>
      <c r="NS25" s="113"/>
      <c r="NT25" s="113"/>
      <c r="NU25" s="113"/>
      <c r="NV25" s="113"/>
      <c r="NW25" s="114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112"/>
      <c r="NJ26" s="113"/>
      <c r="NK26" s="113"/>
      <c r="NL26" s="113"/>
      <c r="NM26" s="113"/>
      <c r="NN26" s="113"/>
      <c r="NO26" s="113"/>
      <c r="NP26" s="113"/>
      <c r="NQ26" s="113"/>
      <c r="NR26" s="113"/>
      <c r="NS26" s="113"/>
      <c r="NT26" s="113"/>
      <c r="NU26" s="113"/>
      <c r="NV26" s="113"/>
      <c r="NW26" s="114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112"/>
      <c r="NJ27" s="113"/>
      <c r="NK27" s="113"/>
      <c r="NL27" s="113"/>
      <c r="NM27" s="113"/>
      <c r="NN27" s="113"/>
      <c r="NO27" s="113"/>
      <c r="NP27" s="113"/>
      <c r="NQ27" s="113"/>
      <c r="NR27" s="113"/>
      <c r="NS27" s="113"/>
      <c r="NT27" s="113"/>
      <c r="NU27" s="113"/>
      <c r="NV27" s="113"/>
      <c r="NW27" s="114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112"/>
      <c r="NJ28" s="113"/>
      <c r="NK28" s="113"/>
      <c r="NL28" s="113"/>
      <c r="NM28" s="113"/>
      <c r="NN28" s="113"/>
      <c r="NO28" s="113"/>
      <c r="NP28" s="113"/>
      <c r="NQ28" s="113"/>
      <c r="NR28" s="113"/>
      <c r="NS28" s="113"/>
      <c r="NT28" s="113"/>
      <c r="NU28" s="113"/>
      <c r="NV28" s="113"/>
      <c r="NW28" s="114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112"/>
      <c r="NJ29" s="113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4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05" t="str">
        <f>データ!$B$11</f>
        <v>R01</v>
      </c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 t="str">
        <f>データ!$C$11</f>
        <v>R02</v>
      </c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 t="str">
        <f>データ!$D$11</f>
        <v>R03</v>
      </c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 t="str">
        <f>データ!$E$11</f>
        <v>R04</v>
      </c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 t="str">
        <f>データ!$F$11</f>
        <v>R05</v>
      </c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105" t="str">
        <f>データ!$B$11</f>
        <v>R01</v>
      </c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 t="str">
        <f>データ!$C$11</f>
        <v>R02</v>
      </c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 t="str">
        <f>データ!$D$11</f>
        <v>R03</v>
      </c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 t="str">
        <f>データ!$E$11</f>
        <v>R04</v>
      </c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 t="str">
        <f>データ!$F$11</f>
        <v>R05</v>
      </c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105" t="str">
        <f>データ!$B$11</f>
        <v>R01</v>
      </c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 t="str">
        <f>データ!$C$11</f>
        <v>R02</v>
      </c>
      <c r="HI30" s="105"/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 t="str">
        <f>データ!$D$11</f>
        <v>R03</v>
      </c>
      <c r="HW30" s="105"/>
      <c r="HX30" s="105"/>
      <c r="HY30" s="105"/>
      <c r="HZ30" s="105"/>
      <c r="IA30" s="105"/>
      <c r="IB30" s="105"/>
      <c r="IC30" s="105"/>
      <c r="ID30" s="105"/>
      <c r="IE30" s="105"/>
      <c r="IF30" s="105"/>
      <c r="IG30" s="105"/>
      <c r="IH30" s="105"/>
      <c r="II30" s="105"/>
      <c r="IJ30" s="105" t="str">
        <f>データ!$E$11</f>
        <v>R04</v>
      </c>
      <c r="IK30" s="105"/>
      <c r="IL30" s="105"/>
      <c r="IM30" s="105"/>
      <c r="IN30" s="105"/>
      <c r="IO30" s="105"/>
      <c r="IP30" s="105"/>
      <c r="IQ30" s="105"/>
      <c r="IR30" s="105"/>
      <c r="IS30" s="105"/>
      <c r="IT30" s="105"/>
      <c r="IU30" s="105"/>
      <c r="IV30" s="105"/>
      <c r="IW30" s="105"/>
      <c r="IX30" s="105" t="str">
        <f>データ!$F$11</f>
        <v>R05</v>
      </c>
      <c r="IY30" s="105"/>
      <c r="IZ30" s="105"/>
      <c r="JA30" s="105"/>
      <c r="JB30" s="105"/>
      <c r="JC30" s="105"/>
      <c r="JD30" s="105"/>
      <c r="JE30" s="105"/>
      <c r="JF30" s="105"/>
      <c r="JG30" s="105"/>
      <c r="JH30" s="105"/>
      <c r="JI30" s="105"/>
      <c r="JJ30" s="105"/>
      <c r="JK30" s="105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115"/>
      <c r="NJ30" s="116"/>
      <c r="NK30" s="116"/>
      <c r="NL30" s="116"/>
      <c r="NM30" s="116"/>
      <c r="NN30" s="116"/>
      <c r="NO30" s="116"/>
      <c r="NP30" s="116"/>
      <c r="NQ30" s="116"/>
      <c r="NR30" s="116"/>
      <c r="NS30" s="116"/>
      <c r="NT30" s="116"/>
      <c r="NU30" s="116"/>
      <c r="NV30" s="116"/>
      <c r="NW30" s="117"/>
    </row>
    <row r="31" spans="1:387" ht="13.5" customHeight="1" x14ac:dyDescent="0.15">
      <c r="A31" s="2"/>
      <c r="B31" s="9"/>
      <c r="C31" s="2"/>
      <c r="D31" s="2"/>
      <c r="E31" s="2"/>
      <c r="F31" s="2"/>
      <c r="I31" s="118" t="s">
        <v>27</v>
      </c>
      <c r="J31" s="118"/>
      <c r="K31" s="118"/>
      <c r="L31" s="118"/>
      <c r="M31" s="118"/>
      <c r="N31" s="118"/>
      <c r="O31" s="118"/>
      <c r="P31" s="118"/>
      <c r="Q31" s="118"/>
      <c r="R31" s="119">
        <f>データ!Y7</f>
        <v>155.30000000000001</v>
      </c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>
        <f>データ!Z7</f>
        <v>128.9</v>
      </c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>
        <f>データ!AA7</f>
        <v>101.2</v>
      </c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>
        <f>データ!AB7</f>
        <v>67.8</v>
      </c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>
        <f>データ!AC7</f>
        <v>10</v>
      </c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118" t="s">
        <v>27</v>
      </c>
      <c r="CX31" s="118"/>
      <c r="CY31" s="118"/>
      <c r="CZ31" s="118"/>
      <c r="DA31" s="118"/>
      <c r="DB31" s="118"/>
      <c r="DC31" s="118"/>
      <c r="DD31" s="118"/>
      <c r="DE31" s="118"/>
      <c r="DF31" s="119">
        <f>データ!AJ7</f>
        <v>0.5</v>
      </c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>
        <f>データ!AK7</f>
        <v>3.8</v>
      </c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>
        <f>データ!AL7</f>
        <v>1.9</v>
      </c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>
        <f>データ!AM7</f>
        <v>1.5</v>
      </c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>
        <f>データ!AN7</f>
        <v>10</v>
      </c>
      <c r="FK31" s="119"/>
      <c r="FL31" s="119"/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118" t="s">
        <v>27</v>
      </c>
      <c r="GL31" s="118"/>
      <c r="GM31" s="118"/>
      <c r="GN31" s="118"/>
      <c r="GO31" s="118"/>
      <c r="GP31" s="118"/>
      <c r="GQ31" s="118"/>
      <c r="GR31" s="118"/>
      <c r="GS31" s="118"/>
      <c r="GT31" s="120">
        <f>データ!AU7</f>
        <v>36</v>
      </c>
      <c r="GU31" s="120"/>
      <c r="GV31" s="120"/>
      <c r="GW31" s="120"/>
      <c r="GX31" s="120"/>
      <c r="GY31" s="120"/>
      <c r="GZ31" s="120"/>
      <c r="HA31" s="120"/>
      <c r="HB31" s="120"/>
      <c r="HC31" s="120"/>
      <c r="HD31" s="120"/>
      <c r="HE31" s="120"/>
      <c r="HF31" s="120"/>
      <c r="HG31" s="120"/>
      <c r="HH31" s="120">
        <f>データ!AV7</f>
        <v>133</v>
      </c>
      <c r="HI31" s="120"/>
      <c r="HJ31" s="120"/>
      <c r="HK31" s="120"/>
      <c r="HL31" s="120"/>
      <c r="HM31" s="120"/>
      <c r="HN31" s="120"/>
      <c r="HO31" s="120"/>
      <c r="HP31" s="120"/>
      <c r="HQ31" s="120"/>
      <c r="HR31" s="120"/>
      <c r="HS31" s="120"/>
      <c r="HT31" s="120"/>
      <c r="HU31" s="120"/>
      <c r="HV31" s="120">
        <f>データ!AW7</f>
        <v>84</v>
      </c>
      <c r="HW31" s="120"/>
      <c r="HX31" s="120"/>
      <c r="HY31" s="120"/>
      <c r="HZ31" s="120"/>
      <c r="IA31" s="120"/>
      <c r="IB31" s="120"/>
      <c r="IC31" s="120"/>
      <c r="ID31" s="120"/>
      <c r="IE31" s="120"/>
      <c r="IF31" s="120"/>
      <c r="IG31" s="120"/>
      <c r="IH31" s="120"/>
      <c r="II31" s="120"/>
      <c r="IJ31" s="120">
        <f>データ!AX7</f>
        <v>5558</v>
      </c>
      <c r="IK31" s="120"/>
      <c r="IL31" s="120"/>
      <c r="IM31" s="120"/>
      <c r="IN31" s="120"/>
      <c r="IO31" s="120"/>
      <c r="IP31" s="120"/>
      <c r="IQ31" s="120"/>
      <c r="IR31" s="120"/>
      <c r="IS31" s="120"/>
      <c r="IT31" s="120"/>
      <c r="IU31" s="120"/>
      <c r="IV31" s="120"/>
      <c r="IW31" s="120"/>
      <c r="IX31" s="120">
        <f>データ!AY7</f>
        <v>0</v>
      </c>
      <c r="IY31" s="120"/>
      <c r="IZ31" s="120"/>
      <c r="JA31" s="120"/>
      <c r="JB31" s="120"/>
      <c r="JC31" s="120"/>
      <c r="JD31" s="120"/>
      <c r="JE31" s="120"/>
      <c r="JF31" s="120"/>
      <c r="JG31" s="120"/>
      <c r="JH31" s="120"/>
      <c r="JI31" s="120"/>
      <c r="JJ31" s="120"/>
      <c r="JK31" s="120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102" t="s">
        <v>28</v>
      </c>
      <c r="NJ31" s="103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4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118" t="s">
        <v>29</v>
      </c>
      <c r="J32" s="118"/>
      <c r="K32" s="118"/>
      <c r="L32" s="118"/>
      <c r="M32" s="118"/>
      <c r="N32" s="118"/>
      <c r="O32" s="118"/>
      <c r="P32" s="118"/>
      <c r="Q32" s="118"/>
      <c r="R32" s="119">
        <f>データ!AD7</f>
        <v>98.7</v>
      </c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>
        <f>データ!AE7</f>
        <v>88.4</v>
      </c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>
        <f>データ!AF7</f>
        <v>92.8</v>
      </c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>
        <f>データ!AG7</f>
        <v>90.5</v>
      </c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>
        <f>データ!AH7</f>
        <v>83.8</v>
      </c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118" t="s">
        <v>29</v>
      </c>
      <c r="CX32" s="118"/>
      <c r="CY32" s="118"/>
      <c r="CZ32" s="118"/>
      <c r="DA32" s="118"/>
      <c r="DB32" s="118"/>
      <c r="DC32" s="118"/>
      <c r="DD32" s="118"/>
      <c r="DE32" s="118"/>
      <c r="DF32" s="119">
        <f>データ!AO7</f>
        <v>35.1</v>
      </c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>
        <f>データ!AP7</f>
        <v>31.3</v>
      </c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>
        <f>データ!AQ7</f>
        <v>42</v>
      </c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>
        <f>データ!AR7</f>
        <v>37.9</v>
      </c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>
        <f>データ!AS7</f>
        <v>32.799999999999997</v>
      </c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118" t="s">
        <v>29</v>
      </c>
      <c r="GL32" s="118"/>
      <c r="GM32" s="118"/>
      <c r="GN32" s="118"/>
      <c r="GO32" s="118"/>
      <c r="GP32" s="118"/>
      <c r="GQ32" s="118"/>
      <c r="GR32" s="118"/>
      <c r="GS32" s="118"/>
      <c r="GT32" s="120">
        <f>データ!AZ7</f>
        <v>31150</v>
      </c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0"/>
      <c r="HG32" s="120"/>
      <c r="HH32" s="120">
        <f>データ!BA7</f>
        <v>200830</v>
      </c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0"/>
      <c r="HV32" s="120">
        <f>データ!BB7</f>
        <v>161674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0">
        <f>データ!BC7</f>
        <v>7750</v>
      </c>
      <c r="IK32" s="120"/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>
        <f>データ!BD7</f>
        <v>5278</v>
      </c>
      <c r="IY32" s="120"/>
      <c r="IZ32" s="120"/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112" t="s">
        <v>135</v>
      </c>
      <c r="NJ32" s="113"/>
      <c r="NK32" s="113"/>
      <c r="NL32" s="113"/>
      <c r="NM32" s="113"/>
      <c r="NN32" s="113"/>
      <c r="NO32" s="113"/>
      <c r="NP32" s="113"/>
      <c r="NQ32" s="113"/>
      <c r="NR32" s="113"/>
      <c r="NS32" s="113"/>
      <c r="NT32" s="113"/>
      <c r="NU32" s="113"/>
      <c r="NV32" s="113"/>
      <c r="NW32" s="114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112"/>
      <c r="NJ33" s="113"/>
      <c r="NK33" s="113"/>
      <c r="NL33" s="113"/>
      <c r="NM33" s="113"/>
      <c r="NN33" s="113"/>
      <c r="NO33" s="113"/>
      <c r="NP33" s="113"/>
      <c r="NQ33" s="113"/>
      <c r="NR33" s="113"/>
      <c r="NS33" s="113"/>
      <c r="NT33" s="113"/>
      <c r="NU33" s="113"/>
      <c r="NV33" s="113"/>
      <c r="NW33" s="114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112"/>
      <c r="NJ34" s="113"/>
      <c r="NK34" s="113"/>
      <c r="NL34" s="113"/>
      <c r="NM34" s="113"/>
      <c r="NN34" s="113"/>
      <c r="NO34" s="113"/>
      <c r="NP34" s="113"/>
      <c r="NQ34" s="113"/>
      <c r="NR34" s="113"/>
      <c r="NS34" s="113"/>
      <c r="NT34" s="113"/>
      <c r="NU34" s="113"/>
      <c r="NV34" s="113"/>
      <c r="NW34" s="114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112"/>
      <c r="NJ35" s="113"/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4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112"/>
      <c r="NJ36" s="113"/>
      <c r="NK36" s="113"/>
      <c r="NL36" s="113"/>
      <c r="NM36" s="113"/>
      <c r="NN36" s="113"/>
      <c r="NO36" s="113"/>
      <c r="NP36" s="113"/>
      <c r="NQ36" s="113"/>
      <c r="NR36" s="113"/>
      <c r="NS36" s="113"/>
      <c r="NT36" s="113"/>
      <c r="NU36" s="113"/>
      <c r="NV36" s="113"/>
      <c r="NW36" s="114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112"/>
      <c r="NJ37" s="113"/>
      <c r="NK37" s="113"/>
      <c r="NL37" s="113"/>
      <c r="NM37" s="113"/>
      <c r="NN37" s="113"/>
      <c r="NO37" s="113"/>
      <c r="NP37" s="113"/>
      <c r="NQ37" s="113"/>
      <c r="NR37" s="113"/>
      <c r="NS37" s="113"/>
      <c r="NT37" s="113"/>
      <c r="NU37" s="113"/>
      <c r="NV37" s="113"/>
      <c r="NW37" s="114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112"/>
      <c r="NJ38" s="113"/>
      <c r="NK38" s="113"/>
      <c r="NL38" s="113"/>
      <c r="NM38" s="113"/>
      <c r="NN38" s="113"/>
      <c r="NO38" s="113"/>
      <c r="NP38" s="113"/>
      <c r="NQ38" s="113"/>
      <c r="NR38" s="113"/>
      <c r="NS38" s="113"/>
      <c r="NT38" s="113"/>
      <c r="NU38" s="113"/>
      <c r="NV38" s="113"/>
      <c r="NW38" s="114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112"/>
      <c r="NJ39" s="113"/>
      <c r="NK39" s="113"/>
      <c r="NL39" s="113"/>
      <c r="NM39" s="113"/>
      <c r="NN39" s="113"/>
      <c r="NO39" s="113"/>
      <c r="NP39" s="113"/>
      <c r="NQ39" s="113"/>
      <c r="NR39" s="113"/>
      <c r="NS39" s="113"/>
      <c r="NT39" s="113"/>
      <c r="NU39" s="113"/>
      <c r="NV39" s="113"/>
      <c r="NW39" s="114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112"/>
      <c r="NJ40" s="113"/>
      <c r="NK40" s="113"/>
      <c r="NL40" s="113"/>
      <c r="NM40" s="113"/>
      <c r="NN40" s="113"/>
      <c r="NO40" s="113"/>
      <c r="NP40" s="113"/>
      <c r="NQ40" s="113"/>
      <c r="NR40" s="113"/>
      <c r="NS40" s="113"/>
      <c r="NT40" s="113"/>
      <c r="NU40" s="113"/>
      <c r="NV40" s="113"/>
      <c r="NW40" s="114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112"/>
      <c r="NJ41" s="113"/>
      <c r="NK41" s="113"/>
      <c r="NL41" s="113"/>
      <c r="NM41" s="113"/>
      <c r="NN41" s="113"/>
      <c r="NO41" s="113"/>
      <c r="NP41" s="113"/>
      <c r="NQ41" s="113"/>
      <c r="NR41" s="113"/>
      <c r="NS41" s="113"/>
      <c r="NT41" s="113"/>
      <c r="NU41" s="113"/>
      <c r="NV41" s="113"/>
      <c r="NW41" s="114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112"/>
      <c r="NJ42" s="113"/>
      <c r="NK42" s="113"/>
      <c r="NL42" s="113"/>
      <c r="NM42" s="113"/>
      <c r="NN42" s="113"/>
      <c r="NO42" s="113"/>
      <c r="NP42" s="113"/>
      <c r="NQ42" s="113"/>
      <c r="NR42" s="113"/>
      <c r="NS42" s="113"/>
      <c r="NT42" s="113"/>
      <c r="NU42" s="113"/>
      <c r="NV42" s="113"/>
      <c r="NW42" s="114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112"/>
      <c r="NJ43" s="113"/>
      <c r="NK43" s="113"/>
      <c r="NL43" s="113"/>
      <c r="NM43" s="113"/>
      <c r="NN43" s="113"/>
      <c r="NO43" s="113"/>
      <c r="NP43" s="113"/>
      <c r="NQ43" s="113"/>
      <c r="NR43" s="113"/>
      <c r="NS43" s="113"/>
      <c r="NT43" s="113"/>
      <c r="NU43" s="113"/>
      <c r="NV43" s="113"/>
      <c r="NW43" s="114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112"/>
      <c r="NJ44" s="113"/>
      <c r="NK44" s="113"/>
      <c r="NL44" s="113"/>
      <c r="NM44" s="113"/>
      <c r="NN44" s="113"/>
      <c r="NO44" s="113"/>
      <c r="NP44" s="113"/>
      <c r="NQ44" s="113"/>
      <c r="NR44" s="113"/>
      <c r="NS44" s="113"/>
      <c r="NT44" s="113"/>
      <c r="NU44" s="113"/>
      <c r="NV44" s="113"/>
      <c r="NW44" s="114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112"/>
      <c r="NJ45" s="113"/>
      <c r="NK45" s="113"/>
      <c r="NL45" s="113"/>
      <c r="NM45" s="113"/>
      <c r="NN45" s="113"/>
      <c r="NO45" s="113"/>
      <c r="NP45" s="113"/>
      <c r="NQ45" s="113"/>
      <c r="NR45" s="113"/>
      <c r="NS45" s="113"/>
      <c r="NT45" s="113"/>
      <c r="NU45" s="113"/>
      <c r="NV45" s="113"/>
      <c r="NW45" s="114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112"/>
      <c r="NJ46" s="113"/>
      <c r="NK46" s="113"/>
      <c r="NL46" s="113"/>
      <c r="NM46" s="113"/>
      <c r="NN46" s="113"/>
      <c r="NO46" s="113"/>
      <c r="NP46" s="113"/>
      <c r="NQ46" s="113"/>
      <c r="NR46" s="113"/>
      <c r="NS46" s="113"/>
      <c r="NT46" s="113"/>
      <c r="NU46" s="113"/>
      <c r="NV46" s="113"/>
      <c r="NW46" s="114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115"/>
      <c r="NJ47" s="116"/>
      <c r="NK47" s="116"/>
      <c r="NL47" s="116"/>
      <c r="NM47" s="116"/>
      <c r="NN47" s="116"/>
      <c r="NO47" s="116"/>
      <c r="NP47" s="116"/>
      <c r="NQ47" s="116"/>
      <c r="NR47" s="116"/>
      <c r="NS47" s="116"/>
      <c r="NT47" s="116"/>
      <c r="NU47" s="116"/>
      <c r="NV47" s="116"/>
      <c r="NW47" s="117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102" t="s">
        <v>30</v>
      </c>
      <c r="NJ48" s="103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4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112" t="s">
        <v>136</v>
      </c>
      <c r="NJ49" s="113"/>
      <c r="NK49" s="113"/>
      <c r="NL49" s="113"/>
      <c r="NM49" s="113"/>
      <c r="NN49" s="113"/>
      <c r="NO49" s="113"/>
      <c r="NP49" s="113"/>
      <c r="NQ49" s="113"/>
      <c r="NR49" s="113"/>
      <c r="NS49" s="113"/>
      <c r="NT49" s="113"/>
      <c r="NU49" s="113"/>
      <c r="NV49" s="113"/>
      <c r="NW49" s="114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112"/>
      <c r="NJ50" s="113"/>
      <c r="NK50" s="113"/>
      <c r="NL50" s="113"/>
      <c r="NM50" s="113"/>
      <c r="NN50" s="113"/>
      <c r="NO50" s="113"/>
      <c r="NP50" s="113"/>
      <c r="NQ50" s="113"/>
      <c r="NR50" s="113"/>
      <c r="NS50" s="113"/>
      <c r="NT50" s="113"/>
      <c r="NU50" s="113"/>
      <c r="NV50" s="113"/>
      <c r="NW50" s="114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112"/>
      <c r="NJ51" s="113"/>
      <c r="NK51" s="113"/>
      <c r="NL51" s="113"/>
      <c r="NM51" s="113"/>
      <c r="NN51" s="113"/>
      <c r="NO51" s="113"/>
      <c r="NP51" s="113"/>
      <c r="NQ51" s="113"/>
      <c r="NR51" s="113"/>
      <c r="NS51" s="113"/>
      <c r="NT51" s="113"/>
      <c r="NU51" s="113"/>
      <c r="NV51" s="113"/>
      <c r="NW51" s="114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105" t="str">
        <f>データ!$B$11</f>
        <v>R01</v>
      </c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 t="str">
        <f>データ!$C$11</f>
        <v>R02</v>
      </c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 t="str">
        <f>データ!$D$11</f>
        <v>R03</v>
      </c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 t="str">
        <f>データ!$E$11</f>
        <v>R04</v>
      </c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 t="str">
        <f>データ!$F$11</f>
        <v>R05</v>
      </c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105" t="str">
        <f>データ!$B$11</f>
        <v>R01</v>
      </c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5"/>
      <c r="DS52" s="105"/>
      <c r="DT52" s="105" t="str">
        <f>データ!$C$11</f>
        <v>R02</v>
      </c>
      <c r="DU52" s="105"/>
      <c r="DV52" s="105"/>
      <c r="DW52" s="105"/>
      <c r="DX52" s="105"/>
      <c r="DY52" s="105"/>
      <c r="DZ52" s="105"/>
      <c r="EA52" s="105"/>
      <c r="EB52" s="105"/>
      <c r="EC52" s="105"/>
      <c r="ED52" s="105"/>
      <c r="EE52" s="105"/>
      <c r="EF52" s="105"/>
      <c r="EG52" s="105"/>
      <c r="EH52" s="105" t="str">
        <f>データ!$D$11</f>
        <v>R03</v>
      </c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 t="str">
        <f>データ!$E$11</f>
        <v>R04</v>
      </c>
      <c r="EW52" s="105"/>
      <c r="EX52" s="105"/>
      <c r="EY52" s="105"/>
      <c r="EZ52" s="105"/>
      <c r="FA52" s="105"/>
      <c r="FB52" s="105"/>
      <c r="FC52" s="105"/>
      <c r="FD52" s="105"/>
      <c r="FE52" s="105"/>
      <c r="FF52" s="105"/>
      <c r="FG52" s="105"/>
      <c r="FH52" s="105"/>
      <c r="FI52" s="105"/>
      <c r="FJ52" s="105" t="str">
        <f>データ!$F$11</f>
        <v>R05</v>
      </c>
      <c r="FK52" s="105"/>
      <c r="FL52" s="105"/>
      <c r="FM52" s="105"/>
      <c r="FN52" s="105"/>
      <c r="FO52" s="105"/>
      <c r="FP52" s="105"/>
      <c r="FQ52" s="105"/>
      <c r="FR52" s="105"/>
      <c r="FS52" s="105"/>
      <c r="FT52" s="105"/>
      <c r="FU52" s="105"/>
      <c r="FV52" s="105"/>
      <c r="FW52" s="105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105" t="str">
        <f>データ!$B$11</f>
        <v>R01</v>
      </c>
      <c r="GU52" s="105"/>
      <c r="GV52" s="105"/>
      <c r="GW52" s="105"/>
      <c r="GX52" s="105"/>
      <c r="GY52" s="105"/>
      <c r="GZ52" s="105"/>
      <c r="HA52" s="105"/>
      <c r="HB52" s="105"/>
      <c r="HC52" s="105"/>
      <c r="HD52" s="105"/>
      <c r="HE52" s="105"/>
      <c r="HF52" s="105"/>
      <c r="HG52" s="105"/>
      <c r="HH52" s="105" t="str">
        <f>データ!$C$11</f>
        <v>R02</v>
      </c>
      <c r="HI52" s="105"/>
      <c r="HJ52" s="105"/>
      <c r="HK52" s="105"/>
      <c r="HL52" s="105"/>
      <c r="HM52" s="105"/>
      <c r="HN52" s="105"/>
      <c r="HO52" s="105"/>
      <c r="HP52" s="105"/>
      <c r="HQ52" s="105"/>
      <c r="HR52" s="105"/>
      <c r="HS52" s="105"/>
      <c r="HT52" s="105"/>
      <c r="HU52" s="105"/>
      <c r="HV52" s="105" t="str">
        <f>データ!$D$11</f>
        <v>R03</v>
      </c>
      <c r="HW52" s="105"/>
      <c r="HX52" s="105"/>
      <c r="HY52" s="105"/>
      <c r="HZ52" s="105"/>
      <c r="IA52" s="105"/>
      <c r="IB52" s="105"/>
      <c r="IC52" s="105"/>
      <c r="ID52" s="105"/>
      <c r="IE52" s="105"/>
      <c r="IF52" s="105"/>
      <c r="IG52" s="105"/>
      <c r="IH52" s="105"/>
      <c r="II52" s="105"/>
      <c r="IJ52" s="105" t="str">
        <f>データ!$E$11</f>
        <v>R04</v>
      </c>
      <c r="IK52" s="105"/>
      <c r="IL52" s="105"/>
      <c r="IM52" s="105"/>
      <c r="IN52" s="105"/>
      <c r="IO52" s="105"/>
      <c r="IP52" s="105"/>
      <c r="IQ52" s="105"/>
      <c r="IR52" s="105"/>
      <c r="IS52" s="105"/>
      <c r="IT52" s="105"/>
      <c r="IU52" s="105"/>
      <c r="IV52" s="105"/>
      <c r="IW52" s="105"/>
      <c r="IX52" s="105" t="str">
        <f>データ!$F$11</f>
        <v>R05</v>
      </c>
      <c r="IY52" s="105"/>
      <c r="IZ52" s="105"/>
      <c r="JA52" s="105"/>
      <c r="JB52" s="105"/>
      <c r="JC52" s="105"/>
      <c r="JD52" s="105"/>
      <c r="JE52" s="105"/>
      <c r="JF52" s="105"/>
      <c r="JG52" s="105"/>
      <c r="JH52" s="105"/>
      <c r="JI52" s="105"/>
      <c r="JJ52" s="105"/>
      <c r="JK52" s="105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105" t="str">
        <f>データ!$B$11</f>
        <v>R01</v>
      </c>
      <c r="KI52" s="105"/>
      <c r="KJ52" s="105"/>
      <c r="KK52" s="105"/>
      <c r="KL52" s="105"/>
      <c r="KM52" s="105"/>
      <c r="KN52" s="105"/>
      <c r="KO52" s="105"/>
      <c r="KP52" s="105"/>
      <c r="KQ52" s="105"/>
      <c r="KR52" s="105"/>
      <c r="KS52" s="105"/>
      <c r="KT52" s="105"/>
      <c r="KU52" s="105"/>
      <c r="KV52" s="105" t="str">
        <f>データ!$C$11</f>
        <v>R02</v>
      </c>
      <c r="KW52" s="105"/>
      <c r="KX52" s="105"/>
      <c r="KY52" s="105"/>
      <c r="KZ52" s="105"/>
      <c r="LA52" s="105"/>
      <c r="LB52" s="105"/>
      <c r="LC52" s="105"/>
      <c r="LD52" s="105"/>
      <c r="LE52" s="105"/>
      <c r="LF52" s="105"/>
      <c r="LG52" s="105"/>
      <c r="LH52" s="105"/>
      <c r="LI52" s="105"/>
      <c r="LJ52" s="105" t="str">
        <f>データ!$D$11</f>
        <v>R03</v>
      </c>
      <c r="LK52" s="105"/>
      <c r="LL52" s="105"/>
      <c r="LM52" s="105"/>
      <c r="LN52" s="105"/>
      <c r="LO52" s="105"/>
      <c r="LP52" s="105"/>
      <c r="LQ52" s="105"/>
      <c r="LR52" s="105"/>
      <c r="LS52" s="105"/>
      <c r="LT52" s="105"/>
      <c r="LU52" s="105"/>
      <c r="LV52" s="105"/>
      <c r="LW52" s="105"/>
      <c r="LX52" s="105" t="str">
        <f>データ!$E$11</f>
        <v>R04</v>
      </c>
      <c r="LY52" s="105"/>
      <c r="LZ52" s="105"/>
      <c r="MA52" s="105"/>
      <c r="MB52" s="105"/>
      <c r="MC52" s="105"/>
      <c r="MD52" s="105"/>
      <c r="ME52" s="105"/>
      <c r="MF52" s="105"/>
      <c r="MG52" s="105"/>
      <c r="MH52" s="105"/>
      <c r="MI52" s="105"/>
      <c r="MJ52" s="105"/>
      <c r="MK52" s="105"/>
      <c r="ML52" s="105" t="str">
        <f>データ!$F$11</f>
        <v>R05</v>
      </c>
      <c r="MM52" s="105"/>
      <c r="MN52" s="105"/>
      <c r="MO52" s="105"/>
      <c r="MP52" s="105"/>
      <c r="MQ52" s="105"/>
      <c r="MR52" s="105"/>
      <c r="MS52" s="105"/>
      <c r="MT52" s="105"/>
      <c r="MU52" s="105"/>
      <c r="MV52" s="105"/>
      <c r="MW52" s="105"/>
      <c r="MX52" s="105"/>
      <c r="MY52" s="105"/>
      <c r="MZ52" s="2"/>
      <c r="NA52" s="2"/>
      <c r="NB52" s="2"/>
      <c r="NC52" s="2"/>
      <c r="ND52" s="2"/>
      <c r="NE52" s="2"/>
      <c r="NF52" s="2"/>
      <c r="NG52" s="10"/>
      <c r="NH52" s="2"/>
      <c r="NI52" s="112"/>
      <c r="NJ52" s="113"/>
      <c r="NK52" s="113"/>
      <c r="NL52" s="113"/>
      <c r="NM52" s="113"/>
      <c r="NN52" s="113"/>
      <c r="NO52" s="113"/>
      <c r="NP52" s="113"/>
      <c r="NQ52" s="113"/>
      <c r="NR52" s="113"/>
      <c r="NS52" s="113"/>
      <c r="NT52" s="113"/>
      <c r="NU52" s="113"/>
      <c r="NV52" s="113"/>
      <c r="NW52" s="114"/>
    </row>
    <row r="53" spans="1:387" ht="13.5" customHeight="1" x14ac:dyDescent="0.15">
      <c r="A53" s="2"/>
      <c r="B53" s="9"/>
      <c r="C53" s="2"/>
      <c r="D53" s="2"/>
      <c r="E53" s="2"/>
      <c r="F53" s="2"/>
      <c r="I53" s="118" t="s">
        <v>27</v>
      </c>
      <c r="J53" s="118"/>
      <c r="K53" s="118"/>
      <c r="L53" s="118"/>
      <c r="M53" s="118"/>
      <c r="N53" s="118"/>
      <c r="O53" s="118"/>
      <c r="P53" s="118"/>
      <c r="Q53" s="118"/>
      <c r="R53" s="119">
        <f>データ!BF7</f>
        <v>13.6</v>
      </c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>
        <f>データ!BG7</f>
        <v>7.6</v>
      </c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>
        <f>データ!BH7</f>
        <v>8.8000000000000007</v>
      </c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>
        <f>データ!BI7</f>
        <v>9.5</v>
      </c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>
        <f>データ!BJ7</f>
        <v>0</v>
      </c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118" t="s">
        <v>27</v>
      </c>
      <c r="CX53" s="118"/>
      <c r="CY53" s="118"/>
      <c r="CZ53" s="118"/>
      <c r="DA53" s="118"/>
      <c r="DB53" s="118"/>
      <c r="DC53" s="118"/>
      <c r="DD53" s="118"/>
      <c r="DE53" s="118"/>
      <c r="DF53" s="119">
        <f>データ!BQ7</f>
        <v>31.8</v>
      </c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>
        <f>データ!BR7</f>
        <v>34.299999999999997</v>
      </c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>
        <f>データ!BS7</f>
        <v>34.799999999999997</v>
      </c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>
        <f>データ!BT7</f>
        <v>39.799999999999997</v>
      </c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>
        <f>データ!BU7</f>
        <v>0</v>
      </c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118" t="s">
        <v>27</v>
      </c>
      <c r="GL53" s="118"/>
      <c r="GM53" s="118"/>
      <c r="GN53" s="118"/>
      <c r="GO53" s="118"/>
      <c r="GP53" s="118"/>
      <c r="GQ53" s="118"/>
      <c r="GR53" s="118"/>
      <c r="GS53" s="118"/>
      <c r="GT53" s="119">
        <f>データ!CB7</f>
        <v>38.700000000000003</v>
      </c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>
        <f>データ!CC7</f>
        <v>94.8</v>
      </c>
      <c r="HI53" s="119"/>
      <c r="HJ53" s="119"/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19">
        <f>データ!CD7</f>
        <v>95.4</v>
      </c>
      <c r="HW53" s="119"/>
      <c r="HX53" s="119"/>
      <c r="HY53" s="119"/>
      <c r="HZ53" s="119"/>
      <c r="IA53" s="119"/>
      <c r="IB53" s="119"/>
      <c r="IC53" s="119"/>
      <c r="ID53" s="119"/>
      <c r="IE53" s="119"/>
      <c r="IF53" s="119"/>
      <c r="IG53" s="119"/>
      <c r="IH53" s="119"/>
      <c r="II53" s="119"/>
      <c r="IJ53" s="119">
        <f>データ!CE7</f>
        <v>96.6</v>
      </c>
      <c r="IK53" s="119"/>
      <c r="IL53" s="119"/>
      <c r="IM53" s="119"/>
      <c r="IN53" s="119"/>
      <c r="IO53" s="119"/>
      <c r="IP53" s="119"/>
      <c r="IQ53" s="119"/>
      <c r="IR53" s="119"/>
      <c r="IS53" s="119"/>
      <c r="IT53" s="119"/>
      <c r="IU53" s="119"/>
      <c r="IV53" s="119"/>
      <c r="IW53" s="119"/>
      <c r="IX53" s="119">
        <f>データ!CF7</f>
        <v>0</v>
      </c>
      <c r="IY53" s="119"/>
      <c r="IZ53" s="119"/>
      <c r="JA53" s="119"/>
      <c r="JB53" s="119"/>
      <c r="JC53" s="119"/>
      <c r="JD53" s="119"/>
      <c r="JE53" s="119"/>
      <c r="JF53" s="119"/>
      <c r="JG53" s="119"/>
      <c r="JH53" s="119"/>
      <c r="JI53" s="119"/>
      <c r="JJ53" s="119"/>
      <c r="JK53" s="119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118" t="s">
        <v>27</v>
      </c>
      <c r="JZ53" s="118"/>
      <c r="KA53" s="118"/>
      <c r="KB53" s="118"/>
      <c r="KC53" s="118"/>
      <c r="KD53" s="118"/>
      <c r="KE53" s="118"/>
      <c r="KF53" s="118"/>
      <c r="KG53" s="118"/>
      <c r="KH53" s="120">
        <f>データ!CM7</f>
        <v>2395</v>
      </c>
      <c r="KI53" s="120"/>
      <c r="KJ53" s="120"/>
      <c r="KK53" s="120"/>
      <c r="KL53" s="120"/>
      <c r="KM53" s="120"/>
      <c r="KN53" s="120"/>
      <c r="KO53" s="120"/>
      <c r="KP53" s="120"/>
      <c r="KQ53" s="120"/>
      <c r="KR53" s="120"/>
      <c r="KS53" s="120"/>
      <c r="KT53" s="120"/>
      <c r="KU53" s="120"/>
      <c r="KV53" s="120">
        <f>データ!CN7</f>
        <v>716</v>
      </c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/>
      <c r="LI53" s="120"/>
      <c r="LJ53" s="120">
        <f>データ!CO7</f>
        <v>-30</v>
      </c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>
        <f>データ!CP7</f>
        <v>-2509</v>
      </c>
      <c r="LY53" s="120"/>
      <c r="LZ53" s="120"/>
      <c r="MA53" s="120"/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>
        <f>データ!CQ7</f>
        <v>-95</v>
      </c>
      <c r="MM53" s="120"/>
      <c r="MN53" s="120"/>
      <c r="MO53" s="120"/>
      <c r="MP53" s="120"/>
      <c r="MQ53" s="120"/>
      <c r="MR53" s="120"/>
      <c r="MS53" s="120"/>
      <c r="MT53" s="120"/>
      <c r="MU53" s="120"/>
      <c r="MV53" s="120"/>
      <c r="MW53" s="120"/>
      <c r="MX53" s="120"/>
      <c r="MY53" s="120"/>
      <c r="MZ53" s="2"/>
      <c r="NA53" s="2"/>
      <c r="NB53" s="2"/>
      <c r="NC53" s="2"/>
      <c r="ND53" s="2"/>
      <c r="NE53" s="2"/>
      <c r="NF53" s="2"/>
      <c r="NG53" s="10"/>
      <c r="NH53" s="2"/>
      <c r="NI53" s="112"/>
      <c r="NJ53" s="113"/>
      <c r="NK53" s="113"/>
      <c r="NL53" s="113"/>
      <c r="NM53" s="113"/>
      <c r="NN53" s="113"/>
      <c r="NO53" s="113"/>
      <c r="NP53" s="113"/>
      <c r="NQ53" s="113"/>
      <c r="NR53" s="113"/>
      <c r="NS53" s="113"/>
      <c r="NT53" s="113"/>
      <c r="NU53" s="113"/>
      <c r="NV53" s="113"/>
      <c r="NW53" s="114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118" t="s">
        <v>29</v>
      </c>
      <c r="J54" s="118"/>
      <c r="K54" s="118"/>
      <c r="L54" s="118"/>
      <c r="M54" s="118"/>
      <c r="N54" s="118"/>
      <c r="O54" s="118"/>
      <c r="P54" s="118"/>
      <c r="Q54" s="118"/>
      <c r="R54" s="119">
        <f>データ!BK7</f>
        <v>17.2</v>
      </c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>
        <f>データ!BL7</f>
        <v>13.3</v>
      </c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>
        <f>データ!BM7</f>
        <v>6.4</v>
      </c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>
        <f>データ!BN7</f>
        <v>9.4</v>
      </c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>
        <f>データ!BO7</f>
        <v>10</v>
      </c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118" t="s">
        <v>29</v>
      </c>
      <c r="CX54" s="118"/>
      <c r="CY54" s="118"/>
      <c r="CZ54" s="118"/>
      <c r="DA54" s="118"/>
      <c r="DB54" s="118"/>
      <c r="DC54" s="118"/>
      <c r="DD54" s="118"/>
      <c r="DE54" s="118"/>
      <c r="DF54" s="119">
        <f>データ!BV7</f>
        <v>41.7</v>
      </c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>
        <f>データ!BW7</f>
        <v>292.8</v>
      </c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>
        <f>データ!BX7</f>
        <v>58.5</v>
      </c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>
        <f>データ!BY7</f>
        <v>42.5</v>
      </c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>
        <f>データ!BZ7</f>
        <v>44.7</v>
      </c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118" t="s">
        <v>29</v>
      </c>
      <c r="GL54" s="118"/>
      <c r="GM54" s="118"/>
      <c r="GN54" s="118"/>
      <c r="GO54" s="118"/>
      <c r="GP54" s="118"/>
      <c r="GQ54" s="118"/>
      <c r="GR54" s="118"/>
      <c r="GS54" s="118"/>
      <c r="GT54" s="119">
        <f>データ!CG7</f>
        <v>-38.1</v>
      </c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19"/>
      <c r="HG54" s="119"/>
      <c r="HH54" s="119">
        <f>データ!CH7</f>
        <v>-73</v>
      </c>
      <c r="HI54" s="119"/>
      <c r="HJ54" s="119"/>
      <c r="HK54" s="119"/>
      <c r="HL54" s="119"/>
      <c r="HM54" s="119"/>
      <c r="HN54" s="119"/>
      <c r="HO54" s="119"/>
      <c r="HP54" s="119"/>
      <c r="HQ54" s="119"/>
      <c r="HR54" s="119"/>
      <c r="HS54" s="119"/>
      <c r="HT54" s="119"/>
      <c r="HU54" s="119"/>
      <c r="HV54" s="119">
        <f>データ!CI7</f>
        <v>-61.8</v>
      </c>
      <c r="HW54" s="119"/>
      <c r="HX54" s="119"/>
      <c r="HY54" s="119"/>
      <c r="HZ54" s="119"/>
      <c r="IA54" s="119"/>
      <c r="IB54" s="119"/>
      <c r="IC54" s="119"/>
      <c r="ID54" s="119"/>
      <c r="IE54" s="119"/>
      <c r="IF54" s="119"/>
      <c r="IG54" s="119"/>
      <c r="IH54" s="119"/>
      <c r="II54" s="119"/>
      <c r="IJ54" s="119">
        <f>データ!CJ7</f>
        <v>-25.8</v>
      </c>
      <c r="IK54" s="119"/>
      <c r="IL54" s="119"/>
      <c r="IM54" s="119"/>
      <c r="IN54" s="119"/>
      <c r="IO54" s="119"/>
      <c r="IP54" s="119"/>
      <c r="IQ54" s="119"/>
      <c r="IR54" s="119"/>
      <c r="IS54" s="119"/>
      <c r="IT54" s="119"/>
      <c r="IU54" s="119"/>
      <c r="IV54" s="119"/>
      <c r="IW54" s="119"/>
      <c r="IX54" s="119">
        <f>データ!CK7</f>
        <v>-15.7</v>
      </c>
      <c r="IY54" s="119"/>
      <c r="IZ54" s="119"/>
      <c r="JA54" s="119"/>
      <c r="JB54" s="119"/>
      <c r="JC54" s="119"/>
      <c r="JD54" s="119"/>
      <c r="JE54" s="119"/>
      <c r="JF54" s="119"/>
      <c r="JG54" s="119"/>
      <c r="JH54" s="119"/>
      <c r="JI54" s="119"/>
      <c r="JJ54" s="119"/>
      <c r="JK54" s="119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118" t="s">
        <v>29</v>
      </c>
      <c r="JZ54" s="118"/>
      <c r="KA54" s="118"/>
      <c r="KB54" s="118"/>
      <c r="KC54" s="118"/>
      <c r="KD54" s="118"/>
      <c r="KE54" s="118"/>
      <c r="KF54" s="118"/>
      <c r="KG54" s="118"/>
      <c r="KH54" s="121">
        <f>データ!CR7</f>
        <v>-19399</v>
      </c>
      <c r="KI54" s="122"/>
      <c r="KJ54" s="122"/>
      <c r="KK54" s="122"/>
      <c r="KL54" s="122"/>
      <c r="KM54" s="122"/>
      <c r="KN54" s="122"/>
      <c r="KO54" s="122"/>
      <c r="KP54" s="122"/>
      <c r="KQ54" s="122"/>
      <c r="KR54" s="122"/>
      <c r="KS54" s="122"/>
      <c r="KT54" s="122"/>
      <c r="KU54" s="123"/>
      <c r="KV54" s="121">
        <f>データ!CS7</f>
        <v>-27446</v>
      </c>
      <c r="KW54" s="122"/>
      <c r="KX54" s="122"/>
      <c r="KY54" s="122"/>
      <c r="KZ54" s="122"/>
      <c r="LA54" s="122"/>
      <c r="LB54" s="122"/>
      <c r="LC54" s="122"/>
      <c r="LD54" s="122"/>
      <c r="LE54" s="122"/>
      <c r="LF54" s="122"/>
      <c r="LG54" s="122"/>
      <c r="LH54" s="122"/>
      <c r="LI54" s="123"/>
      <c r="LJ54" s="121">
        <f>データ!CT7</f>
        <v>-15708</v>
      </c>
      <c r="LK54" s="122"/>
      <c r="LL54" s="122"/>
      <c r="LM54" s="122"/>
      <c r="LN54" s="122"/>
      <c r="LO54" s="122"/>
      <c r="LP54" s="122"/>
      <c r="LQ54" s="122"/>
      <c r="LR54" s="122"/>
      <c r="LS54" s="122"/>
      <c r="LT54" s="122"/>
      <c r="LU54" s="122"/>
      <c r="LV54" s="122"/>
      <c r="LW54" s="123"/>
      <c r="LX54" s="121">
        <f>データ!CU7</f>
        <v>-15228</v>
      </c>
      <c r="LY54" s="122"/>
      <c r="LZ54" s="122"/>
      <c r="MA54" s="122"/>
      <c r="MB54" s="122"/>
      <c r="MC54" s="122"/>
      <c r="MD54" s="122"/>
      <c r="ME54" s="122"/>
      <c r="MF54" s="122"/>
      <c r="MG54" s="122"/>
      <c r="MH54" s="122"/>
      <c r="MI54" s="122"/>
      <c r="MJ54" s="122"/>
      <c r="MK54" s="123"/>
      <c r="ML54" s="121">
        <f>データ!CV7</f>
        <v>-13757</v>
      </c>
      <c r="MM54" s="122"/>
      <c r="MN54" s="122"/>
      <c r="MO54" s="122"/>
      <c r="MP54" s="122"/>
      <c r="MQ54" s="122"/>
      <c r="MR54" s="122"/>
      <c r="MS54" s="122"/>
      <c r="MT54" s="122"/>
      <c r="MU54" s="122"/>
      <c r="MV54" s="122"/>
      <c r="MW54" s="122"/>
      <c r="MX54" s="122"/>
      <c r="MY54" s="123"/>
      <c r="MZ54" s="2"/>
      <c r="NA54" s="2"/>
      <c r="NB54" s="2"/>
      <c r="NC54" s="2"/>
      <c r="ND54" s="2"/>
      <c r="NE54" s="2"/>
      <c r="NF54" s="2"/>
      <c r="NG54" s="10"/>
      <c r="NH54" s="2"/>
      <c r="NI54" s="112"/>
      <c r="NJ54" s="113"/>
      <c r="NK54" s="113"/>
      <c r="NL54" s="113"/>
      <c r="NM54" s="113"/>
      <c r="NN54" s="113"/>
      <c r="NO54" s="113"/>
      <c r="NP54" s="113"/>
      <c r="NQ54" s="113"/>
      <c r="NR54" s="113"/>
      <c r="NS54" s="113"/>
      <c r="NT54" s="113"/>
      <c r="NU54" s="113"/>
      <c r="NV54" s="113"/>
      <c r="NW54" s="114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112"/>
      <c r="NJ55" s="113"/>
      <c r="NK55" s="113"/>
      <c r="NL55" s="113"/>
      <c r="NM55" s="113"/>
      <c r="NN55" s="113"/>
      <c r="NO55" s="113"/>
      <c r="NP55" s="113"/>
      <c r="NQ55" s="113"/>
      <c r="NR55" s="113"/>
      <c r="NS55" s="113"/>
      <c r="NT55" s="113"/>
      <c r="NU55" s="113"/>
      <c r="NV55" s="113"/>
      <c r="NW55" s="114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112"/>
      <c r="NJ56" s="113"/>
      <c r="NK56" s="113"/>
      <c r="NL56" s="113"/>
      <c r="NM56" s="113"/>
      <c r="NN56" s="113"/>
      <c r="NO56" s="113"/>
      <c r="NP56" s="113"/>
      <c r="NQ56" s="113"/>
      <c r="NR56" s="113"/>
      <c r="NS56" s="113"/>
      <c r="NT56" s="113"/>
      <c r="NU56" s="113"/>
      <c r="NV56" s="113"/>
      <c r="NW56" s="114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112"/>
      <c r="NJ57" s="113"/>
      <c r="NK57" s="113"/>
      <c r="NL57" s="113"/>
      <c r="NM57" s="113"/>
      <c r="NN57" s="113"/>
      <c r="NO57" s="113"/>
      <c r="NP57" s="113"/>
      <c r="NQ57" s="113"/>
      <c r="NR57" s="113"/>
      <c r="NS57" s="113"/>
      <c r="NT57" s="113"/>
      <c r="NU57" s="113"/>
      <c r="NV57" s="113"/>
      <c r="NW57" s="114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112"/>
      <c r="NJ58" s="113"/>
      <c r="NK58" s="113"/>
      <c r="NL58" s="113"/>
      <c r="NM58" s="113"/>
      <c r="NN58" s="113"/>
      <c r="NO58" s="113"/>
      <c r="NP58" s="113"/>
      <c r="NQ58" s="113"/>
      <c r="NR58" s="113"/>
      <c r="NS58" s="113"/>
      <c r="NT58" s="113"/>
      <c r="NU58" s="113"/>
      <c r="NV58" s="113"/>
      <c r="NW58" s="114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112"/>
      <c r="NJ59" s="113"/>
      <c r="NK59" s="113"/>
      <c r="NL59" s="113"/>
      <c r="NM59" s="113"/>
      <c r="NN59" s="113"/>
      <c r="NO59" s="113"/>
      <c r="NP59" s="113"/>
      <c r="NQ59" s="113"/>
      <c r="NR59" s="113"/>
      <c r="NS59" s="113"/>
      <c r="NT59" s="113"/>
      <c r="NU59" s="113"/>
      <c r="NV59" s="113"/>
      <c r="NW59" s="114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96" t="s">
        <v>31</v>
      </c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  <c r="GQ60" s="96"/>
      <c r="GR60" s="96"/>
      <c r="GS60" s="96"/>
      <c r="GT60" s="96"/>
      <c r="GU60" s="96"/>
      <c r="GV60" s="96"/>
      <c r="GW60" s="96"/>
      <c r="GX60" s="96"/>
      <c r="GY60" s="96"/>
      <c r="GZ60" s="96"/>
      <c r="HA60" s="96"/>
      <c r="HB60" s="96"/>
      <c r="HC60" s="96"/>
      <c r="HD60" s="96"/>
      <c r="HE60" s="96"/>
      <c r="HF60" s="96"/>
      <c r="HG60" s="96"/>
      <c r="HH60" s="96"/>
      <c r="HI60" s="96"/>
      <c r="HJ60" s="96"/>
      <c r="HK60" s="96"/>
      <c r="HL60" s="96"/>
      <c r="HM60" s="96"/>
      <c r="HN60" s="96"/>
      <c r="HO60" s="96"/>
      <c r="HP60" s="96"/>
      <c r="HQ60" s="96"/>
      <c r="HR60" s="96"/>
      <c r="HS60" s="96"/>
      <c r="HT60" s="96"/>
      <c r="HU60" s="96"/>
      <c r="HV60" s="96"/>
      <c r="HW60" s="96"/>
      <c r="HX60" s="96"/>
      <c r="HY60" s="96"/>
      <c r="HZ60" s="96"/>
      <c r="IA60" s="96"/>
      <c r="IB60" s="96"/>
      <c r="IC60" s="96"/>
      <c r="ID60" s="96"/>
      <c r="IE60" s="96"/>
      <c r="IF60" s="96"/>
      <c r="IG60" s="96"/>
      <c r="IH60" s="96"/>
      <c r="II60" s="96"/>
      <c r="IJ60" s="96"/>
      <c r="IK60" s="96"/>
      <c r="IL60" s="96"/>
      <c r="IM60" s="96"/>
      <c r="IN60" s="96"/>
      <c r="IO60" s="96"/>
      <c r="IP60" s="96"/>
      <c r="IQ60" s="96"/>
      <c r="IR60" s="96"/>
      <c r="IS60" s="96"/>
      <c r="IT60" s="96"/>
      <c r="IU60" s="96"/>
      <c r="IV60" s="96"/>
      <c r="IW60" s="96"/>
      <c r="IX60" s="96"/>
      <c r="IY60" s="96"/>
      <c r="IZ60" s="96"/>
      <c r="JA60" s="96"/>
      <c r="JB60" s="96"/>
      <c r="JC60" s="96"/>
      <c r="JD60" s="96"/>
      <c r="JE60" s="96"/>
      <c r="JF60" s="96"/>
      <c r="JG60" s="96"/>
      <c r="JH60" s="96"/>
      <c r="JI60" s="96"/>
      <c r="JJ60" s="96"/>
      <c r="JK60" s="96"/>
      <c r="JL60" s="96"/>
      <c r="JM60" s="96"/>
      <c r="JN60" s="96"/>
      <c r="JO60" s="96"/>
      <c r="JP60" s="96"/>
      <c r="JQ60" s="96"/>
      <c r="JR60" s="96"/>
      <c r="JS60" s="96"/>
      <c r="JT60" s="96"/>
      <c r="JU60" s="96"/>
      <c r="JV60" s="96"/>
      <c r="JW60" s="96"/>
      <c r="JX60" s="96"/>
      <c r="JY60" s="96"/>
      <c r="JZ60" s="96"/>
      <c r="KA60" s="96"/>
      <c r="KB60" s="96"/>
      <c r="KC60" s="96"/>
      <c r="KD60" s="96"/>
      <c r="KE60" s="96"/>
      <c r="KF60" s="96"/>
      <c r="KG60" s="96"/>
      <c r="KH60" s="96"/>
      <c r="KI60" s="96"/>
      <c r="KJ60" s="96"/>
      <c r="KK60" s="96"/>
      <c r="KL60" s="96"/>
      <c r="KM60" s="96"/>
      <c r="KN60" s="96"/>
      <c r="KO60" s="96"/>
      <c r="KP60" s="96"/>
      <c r="KQ60" s="96"/>
      <c r="KR60" s="96"/>
      <c r="KS60" s="96"/>
      <c r="KT60" s="96"/>
      <c r="KU60" s="96"/>
      <c r="KV60" s="96"/>
      <c r="KW60" s="96"/>
      <c r="KX60" s="96"/>
      <c r="KY60" s="96"/>
      <c r="KZ60" s="96"/>
      <c r="LA60" s="96"/>
      <c r="LB60" s="96"/>
      <c r="LC60" s="96"/>
      <c r="LD60" s="96"/>
      <c r="LE60" s="96"/>
      <c r="LF60" s="96"/>
      <c r="LG60" s="96"/>
      <c r="LH60" s="96"/>
      <c r="LI60" s="96"/>
      <c r="LJ60" s="96"/>
      <c r="LK60" s="96"/>
      <c r="LL60" s="96"/>
      <c r="LM60" s="96"/>
      <c r="LN60" s="96"/>
      <c r="LO60" s="96"/>
      <c r="LP60" s="96"/>
      <c r="LQ60" s="96"/>
      <c r="LR60" s="96"/>
      <c r="LS60" s="96"/>
      <c r="LT60" s="96"/>
      <c r="LU60" s="96"/>
      <c r="LV60" s="96"/>
      <c r="LW60" s="96"/>
      <c r="LX60" s="96"/>
      <c r="LY60" s="96"/>
      <c r="LZ60" s="96"/>
      <c r="MA60" s="96"/>
      <c r="MB60" s="96"/>
      <c r="MC60" s="96"/>
      <c r="MD60" s="96"/>
      <c r="ME60" s="96"/>
      <c r="MF60" s="96"/>
      <c r="MG60" s="96"/>
      <c r="MH60" s="96"/>
      <c r="MI60" s="96"/>
      <c r="MJ60" s="96"/>
      <c r="MK60" s="96"/>
      <c r="ML60" s="96"/>
      <c r="MM60" s="96"/>
      <c r="MN60" s="96"/>
      <c r="MO60" s="96"/>
      <c r="MP60" s="96"/>
      <c r="MQ60" s="96"/>
      <c r="MR60" s="96"/>
      <c r="MS60" s="96"/>
      <c r="MT60" s="96"/>
      <c r="MU60" s="96"/>
      <c r="MV60" s="96"/>
      <c r="MW60" s="96"/>
      <c r="MX60" s="96"/>
      <c r="MY60" s="96"/>
      <c r="MZ60" s="96"/>
      <c r="NA60" s="96"/>
      <c r="NB60" s="8"/>
      <c r="NC60" s="8"/>
      <c r="ND60" s="8"/>
      <c r="NE60" s="8"/>
      <c r="NF60" s="8"/>
      <c r="NG60" s="21"/>
      <c r="NH60" s="2"/>
      <c r="NI60" s="112"/>
      <c r="NJ60" s="113"/>
      <c r="NK60" s="113"/>
      <c r="NL60" s="113"/>
      <c r="NM60" s="113"/>
      <c r="NN60" s="113"/>
      <c r="NO60" s="113"/>
      <c r="NP60" s="113"/>
      <c r="NQ60" s="113"/>
      <c r="NR60" s="113"/>
      <c r="NS60" s="113"/>
      <c r="NT60" s="113"/>
      <c r="NU60" s="113"/>
      <c r="NV60" s="113"/>
      <c r="NW60" s="114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8"/>
      <c r="NC61" s="8"/>
      <c r="ND61" s="8"/>
      <c r="NE61" s="8"/>
      <c r="NF61" s="8"/>
      <c r="NG61" s="21"/>
      <c r="NH61" s="2"/>
      <c r="NI61" s="112"/>
      <c r="NJ61" s="113"/>
      <c r="NK61" s="113"/>
      <c r="NL61" s="113"/>
      <c r="NM61" s="113"/>
      <c r="NN61" s="113"/>
      <c r="NO61" s="113"/>
      <c r="NP61" s="113"/>
      <c r="NQ61" s="113"/>
      <c r="NR61" s="113"/>
      <c r="NS61" s="113"/>
      <c r="NT61" s="113"/>
      <c r="NU61" s="113"/>
      <c r="NV61" s="113"/>
      <c r="NW61" s="114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112"/>
      <c r="NJ62" s="113"/>
      <c r="NK62" s="113"/>
      <c r="NL62" s="113"/>
      <c r="NM62" s="113"/>
      <c r="NN62" s="113"/>
      <c r="NO62" s="113"/>
      <c r="NP62" s="113"/>
      <c r="NQ62" s="113"/>
      <c r="NR62" s="113"/>
      <c r="NS62" s="113"/>
      <c r="NT62" s="113"/>
      <c r="NU62" s="113"/>
      <c r="NV62" s="113"/>
      <c r="NW62" s="114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124" t="s">
        <v>32</v>
      </c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112"/>
      <c r="NJ63" s="113"/>
      <c r="NK63" s="113"/>
      <c r="NL63" s="113"/>
      <c r="NM63" s="113"/>
      <c r="NN63" s="113"/>
      <c r="NO63" s="113"/>
      <c r="NP63" s="113"/>
      <c r="NQ63" s="113"/>
      <c r="NR63" s="113"/>
      <c r="NS63" s="113"/>
      <c r="NT63" s="113"/>
      <c r="NU63" s="113"/>
      <c r="NV63" s="113"/>
      <c r="NW63" s="114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115"/>
      <c r="NJ64" s="116"/>
      <c r="NK64" s="116"/>
      <c r="NL64" s="116"/>
      <c r="NM64" s="116"/>
      <c r="NN64" s="116"/>
      <c r="NO64" s="116"/>
      <c r="NP64" s="116"/>
      <c r="NQ64" s="116"/>
      <c r="NR64" s="116"/>
      <c r="NS64" s="116"/>
      <c r="NT64" s="116"/>
      <c r="NU64" s="116"/>
      <c r="NV64" s="116"/>
      <c r="NW64" s="117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102" t="s">
        <v>33</v>
      </c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4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112" t="s">
        <v>137</v>
      </c>
      <c r="NJ66" s="113"/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4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25">
        <f>データ!DI6</f>
        <v>1</v>
      </c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112"/>
      <c r="NJ67" s="113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4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112"/>
      <c r="NJ68" s="113"/>
      <c r="NK68" s="113"/>
      <c r="NL68" s="113"/>
      <c r="NM68" s="113"/>
      <c r="NN68" s="113"/>
      <c r="NO68" s="113"/>
      <c r="NP68" s="113"/>
      <c r="NQ68" s="113"/>
      <c r="NR68" s="113"/>
      <c r="NS68" s="113"/>
      <c r="NT68" s="113"/>
      <c r="NU68" s="113"/>
      <c r="NV68" s="113"/>
      <c r="NW68" s="114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112"/>
      <c r="NJ69" s="113"/>
      <c r="NK69" s="113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13"/>
      <c r="NW69" s="114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112"/>
      <c r="NJ70" s="113"/>
      <c r="NK70" s="113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13"/>
      <c r="NW70" s="114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112"/>
      <c r="NJ71" s="113"/>
      <c r="NK71" s="113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13"/>
      <c r="NW71" s="114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24" t="s">
        <v>34</v>
      </c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112"/>
      <c r="NJ72" s="113"/>
      <c r="NK72" s="113"/>
      <c r="NL72" s="113"/>
      <c r="NM72" s="113"/>
      <c r="NN72" s="113"/>
      <c r="NO72" s="113"/>
      <c r="NP72" s="113"/>
      <c r="NQ72" s="113"/>
      <c r="NR72" s="113"/>
      <c r="NS72" s="113"/>
      <c r="NT72" s="113"/>
      <c r="NU72" s="113"/>
      <c r="NV72" s="113"/>
      <c r="NW72" s="114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112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4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112"/>
      <c r="NJ74" s="113"/>
      <c r="NK74" s="113"/>
      <c r="NL74" s="113"/>
      <c r="NM74" s="113"/>
      <c r="NN74" s="113"/>
      <c r="NO74" s="113"/>
      <c r="NP74" s="113"/>
      <c r="NQ74" s="113"/>
      <c r="NR74" s="113"/>
      <c r="NS74" s="113"/>
      <c r="NT74" s="113"/>
      <c r="NU74" s="113"/>
      <c r="NV74" s="113"/>
      <c r="NW74" s="114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112"/>
      <c r="NJ75" s="113"/>
      <c r="NK75" s="113"/>
      <c r="NL75" s="113"/>
      <c r="NM75" s="113"/>
      <c r="NN75" s="113"/>
      <c r="NO75" s="113"/>
      <c r="NP75" s="113"/>
      <c r="NQ75" s="113"/>
      <c r="NR75" s="113"/>
      <c r="NS75" s="113"/>
      <c r="NT75" s="113"/>
      <c r="NU75" s="113"/>
      <c r="NV75" s="113"/>
      <c r="NW75" s="114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05" t="str">
        <f>データ!$B$11</f>
        <v>R01</v>
      </c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 t="str">
        <f>データ!$C$11</f>
        <v>R02</v>
      </c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 t="str">
        <f>データ!$D$11</f>
        <v>R03</v>
      </c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 t="str">
        <f>データ!$E$11</f>
        <v>R04</v>
      </c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 t="str">
        <f>データ!$F$11</f>
        <v>R05</v>
      </c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25">
        <f>データ!DJ6</f>
        <v>0</v>
      </c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105" t="str">
        <f>データ!$B$11</f>
        <v>R01</v>
      </c>
      <c r="GU76" s="105"/>
      <c r="GV76" s="105"/>
      <c r="GW76" s="105"/>
      <c r="GX76" s="105"/>
      <c r="GY76" s="105"/>
      <c r="GZ76" s="105"/>
      <c r="HA76" s="105"/>
      <c r="HB76" s="105"/>
      <c r="HC76" s="105"/>
      <c r="HD76" s="105"/>
      <c r="HE76" s="105"/>
      <c r="HF76" s="105"/>
      <c r="HG76" s="105"/>
      <c r="HH76" s="105" t="str">
        <f>データ!$C$11</f>
        <v>R02</v>
      </c>
      <c r="HI76" s="105"/>
      <c r="HJ76" s="105"/>
      <c r="HK76" s="105"/>
      <c r="HL76" s="105"/>
      <c r="HM76" s="105"/>
      <c r="HN76" s="105"/>
      <c r="HO76" s="105"/>
      <c r="HP76" s="105"/>
      <c r="HQ76" s="105"/>
      <c r="HR76" s="105"/>
      <c r="HS76" s="105"/>
      <c r="HT76" s="105"/>
      <c r="HU76" s="105"/>
      <c r="HV76" s="105" t="str">
        <f>データ!$D$11</f>
        <v>R03</v>
      </c>
      <c r="HW76" s="105"/>
      <c r="HX76" s="105"/>
      <c r="HY76" s="105"/>
      <c r="HZ76" s="105"/>
      <c r="IA76" s="105"/>
      <c r="IB76" s="105"/>
      <c r="IC76" s="105"/>
      <c r="ID76" s="105"/>
      <c r="IE76" s="105"/>
      <c r="IF76" s="105"/>
      <c r="IG76" s="105"/>
      <c r="IH76" s="105"/>
      <c r="II76" s="105"/>
      <c r="IJ76" s="105" t="str">
        <f>データ!$E$11</f>
        <v>R04</v>
      </c>
      <c r="IK76" s="105"/>
      <c r="IL76" s="105"/>
      <c r="IM76" s="105"/>
      <c r="IN76" s="105"/>
      <c r="IO76" s="105"/>
      <c r="IP76" s="105"/>
      <c r="IQ76" s="105"/>
      <c r="IR76" s="105"/>
      <c r="IS76" s="105"/>
      <c r="IT76" s="105"/>
      <c r="IU76" s="105"/>
      <c r="IV76" s="105"/>
      <c r="IW76" s="105"/>
      <c r="IX76" s="105" t="str">
        <f>データ!$F$11</f>
        <v>R05</v>
      </c>
      <c r="IY76" s="105"/>
      <c r="IZ76" s="105"/>
      <c r="JA76" s="105"/>
      <c r="JB76" s="105"/>
      <c r="JC76" s="105"/>
      <c r="JD76" s="105"/>
      <c r="JE76" s="105"/>
      <c r="JF76" s="105"/>
      <c r="JG76" s="105"/>
      <c r="JH76" s="105"/>
      <c r="JI76" s="105"/>
      <c r="JJ76" s="105"/>
      <c r="JK76" s="105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105" t="str">
        <f>データ!$B$11</f>
        <v>R01</v>
      </c>
      <c r="KI76" s="105"/>
      <c r="KJ76" s="105"/>
      <c r="KK76" s="105"/>
      <c r="KL76" s="105"/>
      <c r="KM76" s="105"/>
      <c r="KN76" s="105"/>
      <c r="KO76" s="105"/>
      <c r="KP76" s="105"/>
      <c r="KQ76" s="105"/>
      <c r="KR76" s="105"/>
      <c r="KS76" s="105"/>
      <c r="KT76" s="105"/>
      <c r="KU76" s="105"/>
      <c r="KV76" s="105" t="str">
        <f>データ!$C$11</f>
        <v>R02</v>
      </c>
      <c r="KW76" s="105"/>
      <c r="KX76" s="105"/>
      <c r="KY76" s="105"/>
      <c r="KZ76" s="105"/>
      <c r="LA76" s="105"/>
      <c r="LB76" s="105"/>
      <c r="LC76" s="105"/>
      <c r="LD76" s="105"/>
      <c r="LE76" s="105"/>
      <c r="LF76" s="105"/>
      <c r="LG76" s="105"/>
      <c r="LH76" s="105"/>
      <c r="LI76" s="105"/>
      <c r="LJ76" s="105" t="str">
        <f>データ!$D$11</f>
        <v>R03</v>
      </c>
      <c r="LK76" s="105"/>
      <c r="LL76" s="105"/>
      <c r="LM76" s="105"/>
      <c r="LN76" s="105"/>
      <c r="LO76" s="105"/>
      <c r="LP76" s="105"/>
      <c r="LQ76" s="105"/>
      <c r="LR76" s="105"/>
      <c r="LS76" s="105"/>
      <c r="LT76" s="105"/>
      <c r="LU76" s="105"/>
      <c r="LV76" s="105"/>
      <c r="LW76" s="105"/>
      <c r="LX76" s="105" t="str">
        <f>データ!$E$11</f>
        <v>R04</v>
      </c>
      <c r="LY76" s="105"/>
      <c r="LZ76" s="105"/>
      <c r="MA76" s="105"/>
      <c r="MB76" s="105"/>
      <c r="MC76" s="105"/>
      <c r="MD76" s="105"/>
      <c r="ME76" s="105"/>
      <c r="MF76" s="105"/>
      <c r="MG76" s="105"/>
      <c r="MH76" s="105"/>
      <c r="MI76" s="105"/>
      <c r="MJ76" s="105"/>
      <c r="MK76" s="105"/>
      <c r="ML76" s="105" t="str">
        <f>データ!$F$11</f>
        <v>R05</v>
      </c>
      <c r="MM76" s="105"/>
      <c r="MN76" s="105"/>
      <c r="MO76" s="105"/>
      <c r="MP76" s="105"/>
      <c r="MQ76" s="105"/>
      <c r="MR76" s="105"/>
      <c r="MS76" s="105"/>
      <c r="MT76" s="105"/>
      <c r="MU76" s="105"/>
      <c r="MV76" s="105"/>
      <c r="MW76" s="105"/>
      <c r="MX76" s="105"/>
      <c r="MY76" s="105"/>
      <c r="MZ76" s="2"/>
      <c r="NA76" s="2"/>
      <c r="NB76" s="2"/>
      <c r="NC76" s="2"/>
      <c r="ND76" s="2"/>
      <c r="NE76" s="2"/>
      <c r="NF76" s="22"/>
      <c r="NG76" s="10"/>
      <c r="NH76" s="2"/>
      <c r="NI76" s="112"/>
      <c r="NJ76" s="113"/>
      <c r="NK76" s="113"/>
      <c r="NL76" s="113"/>
      <c r="NM76" s="113"/>
      <c r="NN76" s="113"/>
      <c r="NO76" s="113"/>
      <c r="NP76" s="113"/>
      <c r="NQ76" s="113"/>
      <c r="NR76" s="113"/>
      <c r="NS76" s="113"/>
      <c r="NT76" s="113"/>
      <c r="NU76" s="113"/>
      <c r="NV76" s="113"/>
      <c r="NW76" s="114"/>
    </row>
    <row r="77" spans="1:387" ht="13.5" customHeight="1" x14ac:dyDescent="0.15">
      <c r="A77" s="2"/>
      <c r="B77" s="9"/>
      <c r="C77" s="2"/>
      <c r="D77" s="2"/>
      <c r="E77" s="2"/>
      <c r="F77" s="2"/>
      <c r="I77" s="118" t="s">
        <v>27</v>
      </c>
      <c r="J77" s="118"/>
      <c r="K77" s="118"/>
      <c r="L77" s="118"/>
      <c r="M77" s="118"/>
      <c r="N77" s="118"/>
      <c r="O77" s="118"/>
      <c r="P77" s="118"/>
      <c r="Q77" s="118"/>
      <c r="R77" s="126" t="str">
        <f>データ!CX7</f>
        <v xml:space="preserve"> </v>
      </c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 t="str">
        <f>データ!CY7</f>
        <v xml:space="preserve"> </v>
      </c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 t="str">
        <f>データ!CZ7</f>
        <v xml:space="preserve"> </v>
      </c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 t="str">
        <f>データ!DA7</f>
        <v xml:space="preserve"> </v>
      </c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 t="str">
        <f>データ!DB7</f>
        <v xml:space="preserve"> </v>
      </c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118" t="s">
        <v>27</v>
      </c>
      <c r="GL77" s="118"/>
      <c r="GM77" s="118"/>
      <c r="GN77" s="118"/>
      <c r="GO77" s="118"/>
      <c r="GP77" s="118"/>
      <c r="GQ77" s="118"/>
      <c r="GR77" s="118"/>
      <c r="GS77" s="118"/>
      <c r="GT77" s="126" t="str">
        <f>データ!DK7</f>
        <v xml:space="preserve"> </v>
      </c>
      <c r="GU77" s="126"/>
      <c r="GV77" s="126"/>
      <c r="GW77" s="126"/>
      <c r="GX77" s="126"/>
      <c r="GY77" s="126"/>
      <c r="GZ77" s="126"/>
      <c r="HA77" s="126"/>
      <c r="HB77" s="126"/>
      <c r="HC77" s="126"/>
      <c r="HD77" s="126"/>
      <c r="HE77" s="126"/>
      <c r="HF77" s="126"/>
      <c r="HG77" s="126"/>
      <c r="HH77" s="126" t="str">
        <f>データ!DL7</f>
        <v xml:space="preserve"> </v>
      </c>
      <c r="HI77" s="126"/>
      <c r="HJ77" s="126"/>
      <c r="HK77" s="126"/>
      <c r="HL77" s="126"/>
      <c r="HM77" s="126"/>
      <c r="HN77" s="126"/>
      <c r="HO77" s="126"/>
      <c r="HP77" s="126"/>
      <c r="HQ77" s="126"/>
      <c r="HR77" s="126"/>
      <c r="HS77" s="126"/>
      <c r="HT77" s="126"/>
      <c r="HU77" s="126"/>
      <c r="HV77" s="126" t="str">
        <f>データ!DM7</f>
        <v xml:space="preserve"> </v>
      </c>
      <c r="HW77" s="126"/>
      <c r="HX77" s="126"/>
      <c r="HY77" s="126"/>
      <c r="HZ77" s="126"/>
      <c r="IA77" s="126"/>
      <c r="IB77" s="126"/>
      <c r="IC77" s="126"/>
      <c r="ID77" s="126"/>
      <c r="IE77" s="126"/>
      <c r="IF77" s="126"/>
      <c r="IG77" s="126"/>
      <c r="IH77" s="126"/>
      <c r="II77" s="126"/>
      <c r="IJ77" s="126" t="str">
        <f>データ!DN7</f>
        <v xml:space="preserve"> </v>
      </c>
      <c r="IK77" s="126"/>
      <c r="IL77" s="126"/>
      <c r="IM77" s="126"/>
      <c r="IN77" s="126"/>
      <c r="IO77" s="126"/>
      <c r="IP77" s="126"/>
      <c r="IQ77" s="126"/>
      <c r="IR77" s="126"/>
      <c r="IS77" s="126"/>
      <c r="IT77" s="126"/>
      <c r="IU77" s="126"/>
      <c r="IV77" s="126"/>
      <c r="IW77" s="126"/>
      <c r="IX77" s="126" t="str">
        <f>データ!DO7</f>
        <v xml:space="preserve"> </v>
      </c>
      <c r="IY77" s="126"/>
      <c r="IZ77" s="126"/>
      <c r="JA77" s="126"/>
      <c r="JB77" s="126"/>
      <c r="JC77" s="126"/>
      <c r="JD77" s="126"/>
      <c r="JE77" s="126"/>
      <c r="JF77" s="126"/>
      <c r="JG77" s="126"/>
      <c r="JH77" s="126"/>
      <c r="JI77" s="126"/>
      <c r="JJ77" s="126"/>
      <c r="JK77" s="126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118" t="s">
        <v>27</v>
      </c>
      <c r="JZ77" s="118"/>
      <c r="KA77" s="118"/>
      <c r="KB77" s="118"/>
      <c r="KC77" s="118"/>
      <c r="KD77" s="118"/>
      <c r="KE77" s="118"/>
      <c r="KF77" s="118"/>
      <c r="KG77" s="118"/>
      <c r="KH77" s="119">
        <f>データ!DV7</f>
        <v>0</v>
      </c>
      <c r="KI77" s="119"/>
      <c r="KJ77" s="119"/>
      <c r="KK77" s="119"/>
      <c r="KL77" s="119"/>
      <c r="KM77" s="119"/>
      <c r="KN77" s="119"/>
      <c r="KO77" s="119"/>
      <c r="KP77" s="119"/>
      <c r="KQ77" s="119"/>
      <c r="KR77" s="119"/>
      <c r="KS77" s="119"/>
      <c r="KT77" s="119"/>
      <c r="KU77" s="119"/>
      <c r="KV77" s="119">
        <f>データ!DW7</f>
        <v>0</v>
      </c>
      <c r="KW77" s="119"/>
      <c r="KX77" s="119"/>
      <c r="KY77" s="119"/>
      <c r="KZ77" s="119"/>
      <c r="LA77" s="119"/>
      <c r="LB77" s="119"/>
      <c r="LC77" s="119"/>
      <c r="LD77" s="119"/>
      <c r="LE77" s="119"/>
      <c r="LF77" s="119"/>
      <c r="LG77" s="119"/>
      <c r="LH77" s="119"/>
      <c r="LI77" s="119"/>
      <c r="LJ77" s="119">
        <f>データ!DX7</f>
        <v>0</v>
      </c>
      <c r="LK77" s="119"/>
      <c r="LL77" s="119"/>
      <c r="LM77" s="119"/>
      <c r="LN77" s="119"/>
      <c r="LO77" s="119"/>
      <c r="LP77" s="119"/>
      <c r="LQ77" s="119"/>
      <c r="LR77" s="119"/>
      <c r="LS77" s="119"/>
      <c r="LT77" s="119"/>
      <c r="LU77" s="119"/>
      <c r="LV77" s="119"/>
      <c r="LW77" s="119"/>
      <c r="LX77" s="119">
        <f>データ!DY7</f>
        <v>0</v>
      </c>
      <c r="LY77" s="119"/>
      <c r="LZ77" s="119"/>
      <c r="MA77" s="119"/>
      <c r="MB77" s="119"/>
      <c r="MC77" s="119"/>
      <c r="MD77" s="119"/>
      <c r="ME77" s="119"/>
      <c r="MF77" s="119"/>
      <c r="MG77" s="119"/>
      <c r="MH77" s="119"/>
      <c r="MI77" s="119"/>
      <c r="MJ77" s="119"/>
      <c r="MK77" s="119"/>
      <c r="ML77" s="119">
        <f>データ!DZ7</f>
        <v>0</v>
      </c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19"/>
      <c r="MX77" s="119"/>
      <c r="MY77" s="119"/>
      <c r="MZ77" s="2"/>
      <c r="NA77" s="2"/>
      <c r="NB77" s="2"/>
      <c r="NC77" s="2"/>
      <c r="ND77" s="2"/>
      <c r="NE77" s="2"/>
      <c r="NF77" s="22"/>
      <c r="NG77" s="10"/>
      <c r="NH77" s="2"/>
      <c r="NI77" s="112"/>
      <c r="NJ77" s="113"/>
      <c r="NK77" s="113"/>
      <c r="NL77" s="113"/>
      <c r="NM77" s="113"/>
      <c r="NN77" s="113"/>
      <c r="NO77" s="113"/>
      <c r="NP77" s="113"/>
      <c r="NQ77" s="113"/>
      <c r="NR77" s="113"/>
      <c r="NS77" s="113"/>
      <c r="NT77" s="113"/>
      <c r="NU77" s="113"/>
      <c r="NV77" s="113"/>
      <c r="NW77" s="114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118" t="s">
        <v>29</v>
      </c>
      <c r="J78" s="118"/>
      <c r="K78" s="118"/>
      <c r="L78" s="118"/>
      <c r="M78" s="118"/>
      <c r="N78" s="118"/>
      <c r="O78" s="118"/>
      <c r="P78" s="118"/>
      <c r="Q78" s="118"/>
      <c r="R78" s="126" t="str">
        <f>データ!DC7</f>
        <v xml:space="preserve"> </v>
      </c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 t="str">
        <f>データ!DD7</f>
        <v xml:space="preserve"> </v>
      </c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 t="str">
        <f>データ!DE7</f>
        <v xml:space="preserve"> </v>
      </c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 t="str">
        <f>データ!DF7</f>
        <v xml:space="preserve"> </v>
      </c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 t="str">
        <f>データ!DG7</f>
        <v xml:space="preserve"> </v>
      </c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118" t="s">
        <v>29</v>
      </c>
      <c r="GL78" s="118"/>
      <c r="GM78" s="118"/>
      <c r="GN78" s="118"/>
      <c r="GO78" s="118"/>
      <c r="GP78" s="118"/>
      <c r="GQ78" s="118"/>
      <c r="GR78" s="118"/>
      <c r="GS78" s="118"/>
      <c r="GT78" s="126" t="str">
        <f>データ!DP7</f>
        <v xml:space="preserve"> 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 t="str">
        <f>データ!DQ7</f>
        <v xml:space="preserve"> </v>
      </c>
      <c r="HI78" s="126"/>
      <c r="HJ78" s="126"/>
      <c r="HK78" s="126"/>
      <c r="HL78" s="126"/>
      <c r="HM78" s="126"/>
      <c r="HN78" s="126"/>
      <c r="HO78" s="126"/>
      <c r="HP78" s="126"/>
      <c r="HQ78" s="126"/>
      <c r="HR78" s="126"/>
      <c r="HS78" s="126"/>
      <c r="HT78" s="126"/>
      <c r="HU78" s="126"/>
      <c r="HV78" s="126" t="str">
        <f>データ!DR7</f>
        <v xml:space="preserve"> </v>
      </c>
      <c r="HW78" s="126"/>
      <c r="HX78" s="126"/>
      <c r="HY78" s="126"/>
      <c r="HZ78" s="126"/>
      <c r="IA78" s="126"/>
      <c r="IB78" s="126"/>
      <c r="IC78" s="126"/>
      <c r="ID78" s="126"/>
      <c r="IE78" s="126"/>
      <c r="IF78" s="126"/>
      <c r="IG78" s="126"/>
      <c r="IH78" s="126"/>
      <c r="II78" s="126"/>
      <c r="IJ78" s="126" t="str">
        <f>データ!DS7</f>
        <v xml:space="preserve"> </v>
      </c>
      <c r="IK78" s="126"/>
      <c r="IL78" s="126"/>
      <c r="IM78" s="126"/>
      <c r="IN78" s="126"/>
      <c r="IO78" s="126"/>
      <c r="IP78" s="126"/>
      <c r="IQ78" s="126"/>
      <c r="IR78" s="126"/>
      <c r="IS78" s="126"/>
      <c r="IT78" s="126"/>
      <c r="IU78" s="126"/>
      <c r="IV78" s="126"/>
      <c r="IW78" s="126"/>
      <c r="IX78" s="126" t="str">
        <f>データ!DT7</f>
        <v xml:space="preserve"> </v>
      </c>
      <c r="IY78" s="126"/>
      <c r="IZ78" s="126"/>
      <c r="JA78" s="126"/>
      <c r="JB78" s="126"/>
      <c r="JC78" s="126"/>
      <c r="JD78" s="126"/>
      <c r="JE78" s="126"/>
      <c r="JF78" s="126"/>
      <c r="JG78" s="126"/>
      <c r="JH78" s="126"/>
      <c r="JI78" s="126"/>
      <c r="JJ78" s="126"/>
      <c r="JK78" s="126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118" t="s">
        <v>29</v>
      </c>
      <c r="JZ78" s="118"/>
      <c r="KA78" s="118"/>
      <c r="KB78" s="118"/>
      <c r="KC78" s="118"/>
      <c r="KD78" s="118"/>
      <c r="KE78" s="118"/>
      <c r="KF78" s="118"/>
      <c r="KG78" s="118"/>
      <c r="KH78" s="119">
        <f>データ!EA7</f>
        <v>12.8</v>
      </c>
      <c r="KI78" s="119"/>
      <c r="KJ78" s="119"/>
      <c r="KK78" s="119"/>
      <c r="KL78" s="119"/>
      <c r="KM78" s="119"/>
      <c r="KN78" s="119"/>
      <c r="KO78" s="119"/>
      <c r="KP78" s="119"/>
      <c r="KQ78" s="119"/>
      <c r="KR78" s="119"/>
      <c r="KS78" s="119"/>
      <c r="KT78" s="119"/>
      <c r="KU78" s="119"/>
      <c r="KV78" s="119">
        <f>データ!EB7</f>
        <v>11.4</v>
      </c>
      <c r="KW78" s="119"/>
      <c r="KX78" s="119"/>
      <c r="KY78" s="119"/>
      <c r="KZ78" s="119"/>
      <c r="LA78" s="119"/>
      <c r="LB78" s="119"/>
      <c r="LC78" s="119"/>
      <c r="LD78" s="119"/>
      <c r="LE78" s="119"/>
      <c r="LF78" s="119"/>
      <c r="LG78" s="119"/>
      <c r="LH78" s="119"/>
      <c r="LI78" s="119"/>
      <c r="LJ78" s="119">
        <f>データ!EC7</f>
        <v>92.9</v>
      </c>
      <c r="LK78" s="119"/>
      <c r="LL78" s="119"/>
      <c r="LM78" s="119"/>
      <c r="LN78" s="119"/>
      <c r="LO78" s="119"/>
      <c r="LP78" s="119"/>
      <c r="LQ78" s="119"/>
      <c r="LR78" s="119"/>
      <c r="LS78" s="119"/>
      <c r="LT78" s="119"/>
      <c r="LU78" s="119"/>
      <c r="LV78" s="119"/>
      <c r="LW78" s="119"/>
      <c r="LX78" s="119">
        <f>データ!ED7</f>
        <v>51.5</v>
      </c>
      <c r="LY78" s="119"/>
      <c r="LZ78" s="119"/>
      <c r="MA78" s="119"/>
      <c r="MB78" s="119"/>
      <c r="MC78" s="119"/>
      <c r="MD78" s="119"/>
      <c r="ME78" s="119"/>
      <c r="MF78" s="119"/>
      <c r="MG78" s="119"/>
      <c r="MH78" s="119"/>
      <c r="MI78" s="119"/>
      <c r="MJ78" s="119"/>
      <c r="MK78" s="119"/>
      <c r="ML78" s="119">
        <f>データ!EE7</f>
        <v>41.4</v>
      </c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19"/>
      <c r="MX78" s="119"/>
      <c r="MY78" s="119"/>
      <c r="MZ78" s="2"/>
      <c r="NA78" s="2"/>
      <c r="NB78" s="2"/>
      <c r="NC78" s="2"/>
      <c r="ND78" s="2"/>
      <c r="NE78" s="2"/>
      <c r="NF78" s="22"/>
      <c r="NG78" s="10"/>
      <c r="NH78" s="2"/>
      <c r="NI78" s="112"/>
      <c r="NJ78" s="113"/>
      <c r="NK78" s="113"/>
      <c r="NL78" s="113"/>
      <c r="NM78" s="113"/>
      <c r="NN78" s="113"/>
      <c r="NO78" s="113"/>
      <c r="NP78" s="113"/>
      <c r="NQ78" s="113"/>
      <c r="NR78" s="113"/>
      <c r="NS78" s="113"/>
      <c r="NT78" s="113"/>
      <c r="NU78" s="113"/>
      <c r="NV78" s="113"/>
      <c r="NW78" s="114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112"/>
      <c r="NJ79" s="113"/>
      <c r="NK79" s="113"/>
      <c r="NL79" s="113"/>
      <c r="NM79" s="113"/>
      <c r="NN79" s="113"/>
      <c r="NO79" s="113"/>
      <c r="NP79" s="113"/>
      <c r="NQ79" s="113"/>
      <c r="NR79" s="113"/>
      <c r="NS79" s="113"/>
      <c r="NT79" s="113"/>
      <c r="NU79" s="113"/>
      <c r="NV79" s="113"/>
      <c r="NW79" s="114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112"/>
      <c r="NJ80" s="113"/>
      <c r="NK80" s="113"/>
      <c r="NL80" s="113"/>
      <c r="NM80" s="113"/>
      <c r="NN80" s="113"/>
      <c r="NO80" s="113"/>
      <c r="NP80" s="113"/>
      <c r="NQ80" s="113"/>
      <c r="NR80" s="113"/>
      <c r="NS80" s="113"/>
      <c r="NT80" s="113"/>
      <c r="NU80" s="113"/>
      <c r="NV80" s="113"/>
      <c r="NW80" s="114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112"/>
      <c r="NJ81" s="113"/>
      <c r="NK81" s="113"/>
      <c r="NL81" s="113"/>
      <c r="NM81" s="113"/>
      <c r="NN81" s="113"/>
      <c r="NO81" s="113"/>
      <c r="NP81" s="113"/>
      <c r="NQ81" s="113"/>
      <c r="NR81" s="113"/>
      <c r="NS81" s="113"/>
      <c r="NT81" s="113"/>
      <c r="NU81" s="113"/>
      <c r="NV81" s="113"/>
      <c r="NW81" s="114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115"/>
      <c r="NJ82" s="116"/>
      <c r="NK82" s="116"/>
      <c r="NL82" s="116"/>
      <c r="NM82" s="116"/>
      <c r="NN82" s="116"/>
      <c r="NO82" s="116"/>
      <c r="NP82" s="116"/>
      <c r="NQ82" s="116"/>
      <c r="NR82" s="116"/>
      <c r="NS82" s="116"/>
      <c r="NT82" s="116"/>
      <c r="NU82" s="116"/>
      <c r="NV82" s="116"/>
      <c r="NW82" s="117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【120.7】</v>
      </c>
      <c r="C88" s="25" t="str">
        <f>データ!AT6</f>
        <v>【30.4】</v>
      </c>
      <c r="D88" s="25" t="str">
        <f>データ!BE6</f>
        <v>【67,941】</v>
      </c>
      <c r="E88" s="25" t="str">
        <f>データ!BP6</f>
        <v>【17.1】</v>
      </c>
      <c r="F88" s="25" t="str">
        <f>データ!CA6</f>
        <v>【53.2】</v>
      </c>
      <c r="G88" s="25" t="str">
        <f>データ!CL6</f>
        <v>【△26.7】</v>
      </c>
      <c r="H88" s="25" t="str">
        <f>データ!CW6</f>
        <v>【△15,770】</v>
      </c>
      <c r="I88" s="25" t="str">
        <f>データ!DH6</f>
        <v xml:space="preserve"> </v>
      </c>
      <c r="J88" s="25" t="s">
        <v>48</v>
      </c>
      <c r="K88" s="25" t="s">
        <v>48</v>
      </c>
      <c r="L88" s="25" t="str">
        <f>データ!DU6</f>
        <v xml:space="preserve"> </v>
      </c>
      <c r="M88" s="25" t="str">
        <f>データ!EF6</f>
        <v>【19.7】</v>
      </c>
      <c r="N88" s="25" t="str">
        <f>データ!EF6</f>
        <v>【19.7】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jQyalniMlS6Wia+VgP/KJsk0xyfcJsGt5Tyxm6JpMPqRYVcBfuHsHLZvpvePT9oiNf5Ww6L9l6rper9yCz2ajQ==" saltValue="3USLxCKCvA+wuplueuyh7g==" spinCount="100000" sheet="1" objects="1" scenarios="1" formatCells="0" formatColumns="0" formatRows="0"/>
  <mergeCells count="225"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CU63:FZ66"/>
    <mergeCell ref="NI65:NW65"/>
    <mergeCell ref="CU67:FZ70"/>
    <mergeCell ref="CU72:FZ75"/>
    <mergeCell ref="R76:AE76"/>
    <mergeCell ref="AF76:AS76"/>
    <mergeCell ref="AT76:BG76"/>
    <mergeCell ref="BH76:BU76"/>
    <mergeCell ref="BV76:CI76"/>
    <mergeCell ref="NI66:NW82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NI32:NW47"/>
    <mergeCell ref="NI48:NW48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NI49:NW64"/>
    <mergeCell ref="ML52:MY52"/>
    <mergeCell ref="IJ52:IW52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I31:Q31"/>
    <mergeCell ref="R31:AE31"/>
    <mergeCell ref="AF31:AS31"/>
    <mergeCell ref="AT31:BG31"/>
    <mergeCell ref="BH31:BU31"/>
    <mergeCell ref="BV31:CI31"/>
    <mergeCell ref="CW31:DE31"/>
    <mergeCell ref="DF31:DS31"/>
    <mergeCell ref="DT31:EG31"/>
    <mergeCell ref="LO10:NG10"/>
    <mergeCell ref="NI10:NJ10"/>
    <mergeCell ref="NK10:NV10"/>
    <mergeCell ref="NI11:NW13"/>
    <mergeCell ref="H14:JM15"/>
    <mergeCell ref="JT14:NG15"/>
    <mergeCell ref="NI14:NW14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NI15:NW3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50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51</v>
      </c>
      <c r="B3" s="29" t="s">
        <v>52</v>
      </c>
      <c r="C3" s="29" t="s">
        <v>53</v>
      </c>
      <c r="D3" s="29" t="s">
        <v>54</v>
      </c>
      <c r="E3" s="29" t="s">
        <v>55</v>
      </c>
      <c r="F3" s="29" t="s">
        <v>56</v>
      </c>
      <c r="G3" s="29" t="s">
        <v>57</v>
      </c>
      <c r="H3" s="128" t="s">
        <v>58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30" t="s">
        <v>59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60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61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62</v>
      </c>
      <c r="B4" s="37"/>
      <c r="C4" s="37"/>
      <c r="D4" s="37"/>
      <c r="E4" s="37"/>
      <c r="F4" s="37"/>
      <c r="G4" s="37"/>
      <c r="H4" s="130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2" t="s">
        <v>63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4"/>
      <c r="AJ4" s="127" t="s">
        <v>64</v>
      </c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35" t="s">
        <v>65</v>
      </c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32" t="s">
        <v>66</v>
      </c>
      <c r="BG4" s="133"/>
      <c r="BH4" s="133"/>
      <c r="BI4" s="133"/>
      <c r="BJ4" s="133"/>
      <c r="BK4" s="133"/>
      <c r="BL4" s="133"/>
      <c r="BM4" s="133"/>
      <c r="BN4" s="133"/>
      <c r="BO4" s="133"/>
      <c r="BP4" s="134"/>
      <c r="BQ4" s="127" t="s">
        <v>67</v>
      </c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35" t="s">
        <v>68</v>
      </c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 t="s">
        <v>69</v>
      </c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32" t="s">
        <v>70</v>
      </c>
      <c r="CY4" s="133"/>
      <c r="CZ4" s="133"/>
      <c r="DA4" s="133"/>
      <c r="DB4" s="133"/>
      <c r="DC4" s="133"/>
      <c r="DD4" s="133"/>
      <c r="DE4" s="133"/>
      <c r="DF4" s="133"/>
      <c r="DG4" s="133"/>
      <c r="DH4" s="134"/>
      <c r="DI4" s="136" t="s">
        <v>71</v>
      </c>
      <c r="DJ4" s="136" t="s">
        <v>72</v>
      </c>
      <c r="DK4" s="127" t="s">
        <v>73</v>
      </c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 t="s">
        <v>74</v>
      </c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38" t="s">
        <v>75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76</v>
      </c>
      <c r="B5" s="41"/>
      <c r="C5" s="41"/>
      <c r="D5" s="41"/>
      <c r="E5" s="41"/>
      <c r="F5" s="41"/>
      <c r="G5" s="41"/>
      <c r="H5" s="42" t="s">
        <v>77</v>
      </c>
      <c r="I5" s="42" t="s">
        <v>78</v>
      </c>
      <c r="J5" s="42" t="s">
        <v>79</v>
      </c>
      <c r="K5" s="42" t="s">
        <v>80</v>
      </c>
      <c r="L5" s="42" t="s">
        <v>81</v>
      </c>
      <c r="M5" s="42" t="s">
        <v>4</v>
      </c>
      <c r="N5" s="42" t="s">
        <v>5</v>
      </c>
      <c r="O5" s="42" t="s">
        <v>82</v>
      </c>
      <c r="P5" s="42" t="s">
        <v>83</v>
      </c>
      <c r="Q5" s="42" t="s">
        <v>84</v>
      </c>
      <c r="R5" s="42" t="s">
        <v>85</v>
      </c>
      <c r="S5" s="42" t="s">
        <v>86</v>
      </c>
      <c r="T5" s="42" t="s">
        <v>7</v>
      </c>
      <c r="U5" s="42" t="s">
        <v>87</v>
      </c>
      <c r="V5" s="42" t="s">
        <v>88</v>
      </c>
      <c r="W5" s="42" t="s">
        <v>89</v>
      </c>
      <c r="X5" s="42" t="s">
        <v>18</v>
      </c>
      <c r="Y5" s="42" t="s">
        <v>90</v>
      </c>
      <c r="Z5" s="42" t="s">
        <v>91</v>
      </c>
      <c r="AA5" s="42" t="s">
        <v>92</v>
      </c>
      <c r="AB5" s="42" t="s">
        <v>93</v>
      </c>
      <c r="AC5" s="42" t="s">
        <v>94</v>
      </c>
      <c r="AD5" s="42" t="s">
        <v>95</v>
      </c>
      <c r="AE5" s="42" t="s">
        <v>96</v>
      </c>
      <c r="AF5" s="42" t="s">
        <v>97</v>
      </c>
      <c r="AG5" s="42" t="s">
        <v>98</v>
      </c>
      <c r="AH5" s="42" t="s">
        <v>99</v>
      </c>
      <c r="AI5" s="42" t="s">
        <v>100</v>
      </c>
      <c r="AJ5" s="42" t="s">
        <v>101</v>
      </c>
      <c r="AK5" s="42" t="s">
        <v>91</v>
      </c>
      <c r="AL5" s="42" t="s">
        <v>102</v>
      </c>
      <c r="AM5" s="42" t="s">
        <v>93</v>
      </c>
      <c r="AN5" s="42" t="s">
        <v>94</v>
      </c>
      <c r="AO5" s="42" t="s">
        <v>95</v>
      </c>
      <c r="AP5" s="42" t="s">
        <v>96</v>
      </c>
      <c r="AQ5" s="42" t="s">
        <v>97</v>
      </c>
      <c r="AR5" s="42" t="s">
        <v>98</v>
      </c>
      <c r="AS5" s="42" t="s">
        <v>99</v>
      </c>
      <c r="AT5" s="42" t="s">
        <v>100</v>
      </c>
      <c r="AU5" s="42" t="s">
        <v>90</v>
      </c>
      <c r="AV5" s="42" t="s">
        <v>91</v>
      </c>
      <c r="AW5" s="42" t="s">
        <v>92</v>
      </c>
      <c r="AX5" s="42" t="s">
        <v>93</v>
      </c>
      <c r="AY5" s="42" t="s">
        <v>94</v>
      </c>
      <c r="AZ5" s="42" t="s">
        <v>95</v>
      </c>
      <c r="BA5" s="42" t="s">
        <v>96</v>
      </c>
      <c r="BB5" s="42" t="s">
        <v>97</v>
      </c>
      <c r="BC5" s="42" t="s">
        <v>98</v>
      </c>
      <c r="BD5" s="42" t="s">
        <v>99</v>
      </c>
      <c r="BE5" s="42" t="s">
        <v>100</v>
      </c>
      <c r="BF5" s="42" t="s">
        <v>101</v>
      </c>
      <c r="BG5" s="42" t="s">
        <v>91</v>
      </c>
      <c r="BH5" s="42" t="s">
        <v>102</v>
      </c>
      <c r="BI5" s="42" t="s">
        <v>93</v>
      </c>
      <c r="BJ5" s="42" t="s">
        <v>94</v>
      </c>
      <c r="BK5" s="42" t="s">
        <v>95</v>
      </c>
      <c r="BL5" s="42" t="s">
        <v>96</v>
      </c>
      <c r="BM5" s="42" t="s">
        <v>97</v>
      </c>
      <c r="BN5" s="42" t="s">
        <v>98</v>
      </c>
      <c r="BO5" s="42" t="s">
        <v>99</v>
      </c>
      <c r="BP5" s="42" t="s">
        <v>100</v>
      </c>
      <c r="BQ5" s="42" t="s">
        <v>101</v>
      </c>
      <c r="BR5" s="42" t="s">
        <v>91</v>
      </c>
      <c r="BS5" s="42" t="s">
        <v>92</v>
      </c>
      <c r="BT5" s="42" t="s">
        <v>93</v>
      </c>
      <c r="BU5" s="42" t="s">
        <v>94</v>
      </c>
      <c r="BV5" s="42" t="s">
        <v>95</v>
      </c>
      <c r="BW5" s="42" t="s">
        <v>96</v>
      </c>
      <c r="BX5" s="42" t="s">
        <v>97</v>
      </c>
      <c r="BY5" s="42" t="s">
        <v>98</v>
      </c>
      <c r="BZ5" s="42" t="s">
        <v>99</v>
      </c>
      <c r="CA5" s="42" t="s">
        <v>100</v>
      </c>
      <c r="CB5" s="42" t="s">
        <v>101</v>
      </c>
      <c r="CC5" s="42" t="s">
        <v>91</v>
      </c>
      <c r="CD5" s="42" t="s">
        <v>92</v>
      </c>
      <c r="CE5" s="42" t="s">
        <v>93</v>
      </c>
      <c r="CF5" s="42" t="s">
        <v>94</v>
      </c>
      <c r="CG5" s="42" t="s">
        <v>95</v>
      </c>
      <c r="CH5" s="42" t="s">
        <v>96</v>
      </c>
      <c r="CI5" s="42" t="s">
        <v>97</v>
      </c>
      <c r="CJ5" s="42" t="s">
        <v>98</v>
      </c>
      <c r="CK5" s="42" t="s">
        <v>99</v>
      </c>
      <c r="CL5" s="42" t="s">
        <v>100</v>
      </c>
      <c r="CM5" s="42" t="s">
        <v>101</v>
      </c>
      <c r="CN5" s="42" t="s">
        <v>91</v>
      </c>
      <c r="CO5" s="42" t="s">
        <v>102</v>
      </c>
      <c r="CP5" s="42" t="s">
        <v>103</v>
      </c>
      <c r="CQ5" s="42" t="s">
        <v>94</v>
      </c>
      <c r="CR5" s="42" t="s">
        <v>95</v>
      </c>
      <c r="CS5" s="42" t="s">
        <v>96</v>
      </c>
      <c r="CT5" s="42" t="s">
        <v>97</v>
      </c>
      <c r="CU5" s="42" t="s">
        <v>98</v>
      </c>
      <c r="CV5" s="42" t="s">
        <v>99</v>
      </c>
      <c r="CW5" s="42" t="s">
        <v>100</v>
      </c>
      <c r="CX5" s="42" t="s">
        <v>101</v>
      </c>
      <c r="CY5" s="42" t="s">
        <v>91</v>
      </c>
      <c r="CZ5" s="42" t="s">
        <v>102</v>
      </c>
      <c r="DA5" s="42" t="s">
        <v>93</v>
      </c>
      <c r="DB5" s="42" t="s">
        <v>94</v>
      </c>
      <c r="DC5" s="42" t="s">
        <v>95</v>
      </c>
      <c r="DD5" s="42" t="s">
        <v>96</v>
      </c>
      <c r="DE5" s="42" t="s">
        <v>97</v>
      </c>
      <c r="DF5" s="42" t="s">
        <v>98</v>
      </c>
      <c r="DG5" s="42" t="s">
        <v>99</v>
      </c>
      <c r="DH5" s="42" t="s">
        <v>100</v>
      </c>
      <c r="DI5" s="137"/>
      <c r="DJ5" s="137"/>
      <c r="DK5" s="42" t="s">
        <v>101</v>
      </c>
      <c r="DL5" s="42" t="s">
        <v>104</v>
      </c>
      <c r="DM5" s="42" t="s">
        <v>92</v>
      </c>
      <c r="DN5" s="42" t="s">
        <v>93</v>
      </c>
      <c r="DO5" s="42" t="s">
        <v>94</v>
      </c>
      <c r="DP5" s="42" t="s">
        <v>95</v>
      </c>
      <c r="DQ5" s="42" t="s">
        <v>96</v>
      </c>
      <c r="DR5" s="42" t="s">
        <v>97</v>
      </c>
      <c r="DS5" s="42" t="s">
        <v>98</v>
      </c>
      <c r="DT5" s="42" t="s">
        <v>99</v>
      </c>
      <c r="DU5" s="42" t="s">
        <v>35</v>
      </c>
      <c r="DV5" s="42" t="s">
        <v>90</v>
      </c>
      <c r="DW5" s="42" t="s">
        <v>91</v>
      </c>
      <c r="DX5" s="42" t="s">
        <v>102</v>
      </c>
      <c r="DY5" s="42" t="s">
        <v>93</v>
      </c>
      <c r="DZ5" s="42" t="s">
        <v>94</v>
      </c>
      <c r="EA5" s="42" t="s">
        <v>95</v>
      </c>
      <c r="EB5" s="42" t="s">
        <v>96</v>
      </c>
      <c r="EC5" s="42" t="s">
        <v>97</v>
      </c>
      <c r="ED5" s="42" t="s">
        <v>98</v>
      </c>
      <c r="EE5" s="42" t="s">
        <v>99</v>
      </c>
      <c r="EF5" s="42" t="s">
        <v>100</v>
      </c>
      <c r="EG5" s="42" t="s">
        <v>105</v>
      </c>
      <c r="EH5" s="42" t="s">
        <v>106</v>
      </c>
      <c r="EI5" s="42" t="s">
        <v>107</v>
      </c>
      <c r="EJ5" s="42" t="s">
        <v>108</v>
      </c>
      <c r="EK5" s="42" t="s">
        <v>109</v>
      </c>
      <c r="EL5" s="42" t="s">
        <v>110</v>
      </c>
      <c r="EM5" s="42" t="s">
        <v>111</v>
      </c>
      <c r="EN5" s="42" t="s">
        <v>112</v>
      </c>
      <c r="EO5" s="42" t="s">
        <v>113</v>
      </c>
      <c r="EP5" s="42" t="s">
        <v>114</v>
      </c>
    </row>
    <row r="6" spans="1:146" s="52" customFormat="1" x14ac:dyDescent="0.15">
      <c r="A6" s="28" t="s">
        <v>115</v>
      </c>
      <c r="B6" s="43">
        <f>B8</f>
        <v>2023</v>
      </c>
      <c r="C6" s="43">
        <f t="shared" ref="C6:X6" si="2">C8</f>
        <v>205621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3</v>
      </c>
      <c r="H6" s="43" t="str">
        <f>SUBSTITUTE(H8,"　","")</f>
        <v>長野県木島平村</v>
      </c>
      <c r="I6" s="43" t="str">
        <f t="shared" si="2"/>
        <v>梨の木荘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Ａ１Ｂ１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314</v>
      </c>
      <c r="R6" s="46">
        <f t="shared" si="2"/>
        <v>30</v>
      </c>
      <c r="S6" s="47" t="str">
        <f t="shared" si="2"/>
        <v>-</v>
      </c>
      <c r="T6" s="48" t="str">
        <f t="shared" si="2"/>
        <v>無</v>
      </c>
      <c r="U6" s="44" t="str">
        <f t="shared" si="2"/>
        <v>-</v>
      </c>
      <c r="V6" s="48" t="str">
        <f t="shared" si="2"/>
        <v>無</v>
      </c>
      <c r="W6" s="49">
        <f t="shared" si="2"/>
        <v>7.8</v>
      </c>
      <c r="X6" s="48" t="str">
        <f t="shared" si="2"/>
        <v>有</v>
      </c>
      <c r="Y6" s="50">
        <f>IF(Y8="-",NA(),Y8)</f>
        <v>155.30000000000001</v>
      </c>
      <c r="Z6" s="50">
        <f t="shared" ref="Z6:AH6" si="3">IF(Z8="-",NA(),Z8)</f>
        <v>128.9</v>
      </c>
      <c r="AA6" s="50">
        <f t="shared" si="3"/>
        <v>101.2</v>
      </c>
      <c r="AB6" s="50">
        <f t="shared" si="3"/>
        <v>67.8</v>
      </c>
      <c r="AC6" s="50">
        <f t="shared" si="3"/>
        <v>10</v>
      </c>
      <c r="AD6" s="50">
        <f t="shared" si="3"/>
        <v>98.7</v>
      </c>
      <c r="AE6" s="50">
        <f t="shared" si="3"/>
        <v>88.4</v>
      </c>
      <c r="AF6" s="50">
        <f t="shared" si="3"/>
        <v>92.8</v>
      </c>
      <c r="AG6" s="50">
        <f t="shared" si="3"/>
        <v>90.5</v>
      </c>
      <c r="AH6" s="50">
        <f t="shared" si="3"/>
        <v>83.8</v>
      </c>
      <c r="AI6" s="50" t="str">
        <f>IF(AI8="-","【-】","【"&amp;SUBSTITUTE(TEXT(AI8,"#,##0.0"),"-","△")&amp;"】")</f>
        <v>【120.7】</v>
      </c>
      <c r="AJ6" s="50">
        <f>IF(AJ8="-",NA(),AJ8)</f>
        <v>0.5</v>
      </c>
      <c r="AK6" s="50">
        <f t="shared" ref="AK6:AS6" si="4">IF(AK8="-",NA(),AK8)</f>
        <v>3.8</v>
      </c>
      <c r="AL6" s="50">
        <f t="shared" si="4"/>
        <v>1.9</v>
      </c>
      <c r="AM6" s="50">
        <f t="shared" si="4"/>
        <v>1.5</v>
      </c>
      <c r="AN6" s="50">
        <f t="shared" si="4"/>
        <v>10</v>
      </c>
      <c r="AO6" s="50">
        <f t="shared" si="4"/>
        <v>35.1</v>
      </c>
      <c r="AP6" s="50">
        <f t="shared" si="4"/>
        <v>31.3</v>
      </c>
      <c r="AQ6" s="50">
        <f t="shared" si="4"/>
        <v>42</v>
      </c>
      <c r="AR6" s="50">
        <f t="shared" si="4"/>
        <v>37.9</v>
      </c>
      <c r="AS6" s="50">
        <f t="shared" si="4"/>
        <v>32.799999999999997</v>
      </c>
      <c r="AT6" s="50" t="str">
        <f>IF(AT8="-","【-】","【"&amp;SUBSTITUTE(TEXT(AT8,"#,##0.0"),"-","△")&amp;"】")</f>
        <v>【30.4】</v>
      </c>
      <c r="AU6" s="45">
        <f>IF(AU8="-",NA(),AU8)</f>
        <v>36</v>
      </c>
      <c r="AV6" s="45">
        <f t="shared" ref="AV6:BD6" si="5">IF(AV8="-",NA(),AV8)</f>
        <v>133</v>
      </c>
      <c r="AW6" s="45">
        <f t="shared" si="5"/>
        <v>84</v>
      </c>
      <c r="AX6" s="45">
        <f t="shared" si="5"/>
        <v>5558</v>
      </c>
      <c r="AY6" s="45">
        <f t="shared" si="5"/>
        <v>0</v>
      </c>
      <c r="AZ6" s="45">
        <f t="shared" si="5"/>
        <v>31150</v>
      </c>
      <c r="BA6" s="45">
        <f t="shared" si="5"/>
        <v>200830</v>
      </c>
      <c r="BB6" s="45">
        <f t="shared" si="5"/>
        <v>161674</v>
      </c>
      <c r="BC6" s="45">
        <f t="shared" si="5"/>
        <v>7750</v>
      </c>
      <c r="BD6" s="45">
        <f t="shared" si="5"/>
        <v>5278</v>
      </c>
      <c r="BE6" s="45" t="str">
        <f>IF(BE8="-","【-】","【"&amp;SUBSTITUTE(TEXT(BE8,"#,##0"),"-","△")&amp;"】")</f>
        <v>【67,941】</v>
      </c>
      <c r="BF6" s="50">
        <f>IF(BF8="-",NA(),BF8)</f>
        <v>13.6</v>
      </c>
      <c r="BG6" s="50">
        <f t="shared" ref="BG6:BO6" si="6">IF(BG8="-",NA(),BG8)</f>
        <v>7.6</v>
      </c>
      <c r="BH6" s="50">
        <f t="shared" si="6"/>
        <v>8.8000000000000007</v>
      </c>
      <c r="BI6" s="50">
        <f t="shared" si="6"/>
        <v>9.5</v>
      </c>
      <c r="BJ6" s="50">
        <f t="shared" si="6"/>
        <v>0</v>
      </c>
      <c r="BK6" s="50">
        <f t="shared" si="6"/>
        <v>17.2</v>
      </c>
      <c r="BL6" s="50">
        <f t="shared" si="6"/>
        <v>13.3</v>
      </c>
      <c r="BM6" s="50">
        <f t="shared" si="6"/>
        <v>6.4</v>
      </c>
      <c r="BN6" s="50">
        <f t="shared" si="6"/>
        <v>9.4</v>
      </c>
      <c r="BO6" s="50">
        <f t="shared" si="6"/>
        <v>10</v>
      </c>
      <c r="BP6" s="50" t="str">
        <f>IF(BP8="-","【-】","【"&amp;SUBSTITUTE(TEXT(BP8,"#,##0.0"),"-","△")&amp;"】")</f>
        <v>【17.1】</v>
      </c>
      <c r="BQ6" s="50">
        <f>IF(BQ8="-",NA(),BQ8)</f>
        <v>31.8</v>
      </c>
      <c r="BR6" s="50">
        <f t="shared" ref="BR6:BZ6" si="7">IF(BR8="-",NA(),BR8)</f>
        <v>34.299999999999997</v>
      </c>
      <c r="BS6" s="50">
        <f t="shared" si="7"/>
        <v>34.799999999999997</v>
      </c>
      <c r="BT6" s="50">
        <f t="shared" si="7"/>
        <v>39.799999999999997</v>
      </c>
      <c r="BU6" s="50">
        <f t="shared" si="7"/>
        <v>0</v>
      </c>
      <c r="BV6" s="50">
        <f t="shared" si="7"/>
        <v>41.7</v>
      </c>
      <c r="BW6" s="50">
        <f t="shared" si="7"/>
        <v>292.8</v>
      </c>
      <c r="BX6" s="50">
        <f t="shared" si="7"/>
        <v>58.5</v>
      </c>
      <c r="BY6" s="50">
        <f t="shared" si="7"/>
        <v>42.5</v>
      </c>
      <c r="BZ6" s="50">
        <f t="shared" si="7"/>
        <v>44.7</v>
      </c>
      <c r="CA6" s="50" t="str">
        <f>IF(CA8="-","【-】","【"&amp;SUBSTITUTE(TEXT(CA8,"#,##0.0"),"-","△")&amp;"】")</f>
        <v>【53.2】</v>
      </c>
      <c r="CB6" s="50">
        <f>IF(CB8="-",NA(),CB8)</f>
        <v>38.700000000000003</v>
      </c>
      <c r="CC6" s="50">
        <f t="shared" ref="CC6:CK6" si="8">IF(CC8="-",NA(),CC8)</f>
        <v>94.8</v>
      </c>
      <c r="CD6" s="50">
        <f t="shared" si="8"/>
        <v>95.4</v>
      </c>
      <c r="CE6" s="50">
        <f t="shared" si="8"/>
        <v>96.6</v>
      </c>
      <c r="CF6" s="50">
        <f t="shared" si="8"/>
        <v>0</v>
      </c>
      <c r="CG6" s="50">
        <f t="shared" si="8"/>
        <v>-38.1</v>
      </c>
      <c r="CH6" s="50">
        <f t="shared" si="8"/>
        <v>-73</v>
      </c>
      <c r="CI6" s="50">
        <f t="shared" si="8"/>
        <v>-61.8</v>
      </c>
      <c r="CJ6" s="50">
        <f t="shared" si="8"/>
        <v>-25.8</v>
      </c>
      <c r="CK6" s="50">
        <f t="shared" si="8"/>
        <v>-15.7</v>
      </c>
      <c r="CL6" s="50" t="str">
        <f>IF(CL8="-","【-】","【"&amp;SUBSTITUTE(TEXT(CL8,"#,##0.0"),"-","△")&amp;"】")</f>
        <v>【△26.7】</v>
      </c>
      <c r="CM6" s="45">
        <f>IF(CM8="-",NA(),CM8)</f>
        <v>2395</v>
      </c>
      <c r="CN6" s="45">
        <f t="shared" ref="CN6:CV6" si="9">IF(CN8="-",NA(),CN8)</f>
        <v>716</v>
      </c>
      <c r="CO6" s="45">
        <f t="shared" si="9"/>
        <v>-30</v>
      </c>
      <c r="CP6" s="45">
        <f t="shared" si="9"/>
        <v>-2509</v>
      </c>
      <c r="CQ6" s="45">
        <f t="shared" si="9"/>
        <v>-95</v>
      </c>
      <c r="CR6" s="45">
        <f t="shared" si="9"/>
        <v>-19399</v>
      </c>
      <c r="CS6" s="45">
        <f t="shared" si="9"/>
        <v>-27446</v>
      </c>
      <c r="CT6" s="45">
        <f t="shared" si="9"/>
        <v>-15708</v>
      </c>
      <c r="CU6" s="45">
        <f t="shared" si="9"/>
        <v>-15228</v>
      </c>
      <c r="CV6" s="45">
        <f t="shared" si="9"/>
        <v>-13757</v>
      </c>
      <c r="CW6" s="45" t="str">
        <f>IF(CW8="-","【-】","【"&amp;SUBSTITUTE(TEXT(CW8,"#,##0"),"-","△")&amp;"】")</f>
        <v>【△15,770】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116</v>
      </c>
      <c r="DI6" s="46">
        <f t="shared" ref="DI6:DJ6" si="10">DI8</f>
        <v>1</v>
      </c>
      <c r="DJ6" s="46">
        <f t="shared" si="10"/>
        <v>0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116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12.8</v>
      </c>
      <c r="EB6" s="50">
        <f t="shared" si="11"/>
        <v>11.4</v>
      </c>
      <c r="EC6" s="50">
        <f t="shared" si="11"/>
        <v>92.9</v>
      </c>
      <c r="ED6" s="50">
        <f t="shared" si="11"/>
        <v>51.5</v>
      </c>
      <c r="EE6" s="50">
        <f t="shared" si="11"/>
        <v>41.4</v>
      </c>
      <c r="EF6" s="50" t="str">
        <f>IF(EF8="-","【-】","【"&amp;SUBSTITUTE(TEXT(EF8,"#,##0.0"),"-","△")&amp;"】")</f>
        <v>【19.7】</v>
      </c>
      <c r="EG6" s="51">
        <f>IF(EG8="-",NA(),EG8)</f>
        <v>1E-4</v>
      </c>
      <c r="EH6" s="51">
        <f t="shared" ref="EH6:EP6" si="12">IF(EH8="-",NA(),EH8)</f>
        <v>1E-4</v>
      </c>
      <c r="EI6" s="51">
        <f t="shared" si="12"/>
        <v>1E-4</v>
      </c>
      <c r="EJ6" s="51">
        <f t="shared" si="12"/>
        <v>1E-4</v>
      </c>
      <c r="EK6" s="51">
        <f t="shared" si="12"/>
        <v>0</v>
      </c>
      <c r="EL6" s="51">
        <f t="shared" si="12"/>
        <v>6.1999999999999998E-3</v>
      </c>
      <c r="EM6" s="51">
        <f t="shared" si="12"/>
        <v>2.3999999999999998E-3</v>
      </c>
      <c r="EN6" s="51">
        <f t="shared" si="12"/>
        <v>8.9999999999999998E-4</v>
      </c>
      <c r="EO6" s="51">
        <f t="shared" si="12"/>
        <v>5.0000000000000001E-4</v>
      </c>
      <c r="EP6" s="51">
        <f t="shared" si="12"/>
        <v>1.4E-3</v>
      </c>
    </row>
    <row r="7" spans="1:146" s="52" customFormat="1" x14ac:dyDescent="0.15">
      <c r="A7" s="28" t="s">
        <v>117</v>
      </c>
      <c r="B7" s="43">
        <f t="shared" ref="B7:X7" si="13">B8</f>
        <v>2023</v>
      </c>
      <c r="C7" s="43">
        <f t="shared" si="13"/>
        <v>205621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3</v>
      </c>
      <c r="H7" s="43" t="str">
        <f t="shared" si="13"/>
        <v>長野県　木島平村</v>
      </c>
      <c r="I7" s="43" t="str">
        <f t="shared" si="13"/>
        <v>梨の木荘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Ａ１Ｂ１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314</v>
      </c>
      <c r="R7" s="46">
        <f t="shared" si="13"/>
        <v>30</v>
      </c>
      <c r="S7" s="47" t="str">
        <f t="shared" si="13"/>
        <v>-</v>
      </c>
      <c r="T7" s="48" t="str">
        <f t="shared" si="13"/>
        <v>無</v>
      </c>
      <c r="U7" s="44" t="str">
        <f t="shared" si="13"/>
        <v>-</v>
      </c>
      <c r="V7" s="48" t="str">
        <f t="shared" si="13"/>
        <v>無</v>
      </c>
      <c r="W7" s="49">
        <f t="shared" si="13"/>
        <v>7.8</v>
      </c>
      <c r="X7" s="48" t="str">
        <f t="shared" si="13"/>
        <v>有</v>
      </c>
      <c r="Y7" s="50">
        <f>Y8</f>
        <v>155.30000000000001</v>
      </c>
      <c r="Z7" s="50">
        <f t="shared" ref="Z7:AH7" si="14">Z8</f>
        <v>128.9</v>
      </c>
      <c r="AA7" s="50">
        <f t="shared" si="14"/>
        <v>101.2</v>
      </c>
      <c r="AB7" s="50">
        <f t="shared" si="14"/>
        <v>67.8</v>
      </c>
      <c r="AC7" s="50">
        <f t="shared" si="14"/>
        <v>10</v>
      </c>
      <c r="AD7" s="50">
        <f t="shared" si="14"/>
        <v>98.7</v>
      </c>
      <c r="AE7" s="50">
        <f t="shared" si="14"/>
        <v>88.4</v>
      </c>
      <c r="AF7" s="50">
        <f t="shared" si="14"/>
        <v>92.8</v>
      </c>
      <c r="AG7" s="50">
        <f t="shared" si="14"/>
        <v>90.5</v>
      </c>
      <c r="AH7" s="50">
        <f t="shared" si="14"/>
        <v>83.8</v>
      </c>
      <c r="AI7" s="50"/>
      <c r="AJ7" s="50">
        <f>AJ8</f>
        <v>0.5</v>
      </c>
      <c r="AK7" s="50">
        <f t="shared" ref="AK7:AS7" si="15">AK8</f>
        <v>3.8</v>
      </c>
      <c r="AL7" s="50">
        <f t="shared" si="15"/>
        <v>1.9</v>
      </c>
      <c r="AM7" s="50">
        <f t="shared" si="15"/>
        <v>1.5</v>
      </c>
      <c r="AN7" s="50">
        <f t="shared" si="15"/>
        <v>10</v>
      </c>
      <c r="AO7" s="50">
        <f t="shared" si="15"/>
        <v>35.1</v>
      </c>
      <c r="AP7" s="50">
        <f t="shared" si="15"/>
        <v>31.3</v>
      </c>
      <c r="AQ7" s="50">
        <f t="shared" si="15"/>
        <v>42</v>
      </c>
      <c r="AR7" s="50">
        <f t="shared" si="15"/>
        <v>37.9</v>
      </c>
      <c r="AS7" s="50">
        <f t="shared" si="15"/>
        <v>32.799999999999997</v>
      </c>
      <c r="AT7" s="50"/>
      <c r="AU7" s="45">
        <f>AU8</f>
        <v>36</v>
      </c>
      <c r="AV7" s="45">
        <f t="shared" ref="AV7:BD7" si="16">AV8</f>
        <v>133</v>
      </c>
      <c r="AW7" s="45">
        <f t="shared" si="16"/>
        <v>84</v>
      </c>
      <c r="AX7" s="45">
        <f t="shared" si="16"/>
        <v>5558</v>
      </c>
      <c r="AY7" s="45">
        <f t="shared" si="16"/>
        <v>0</v>
      </c>
      <c r="AZ7" s="45">
        <f t="shared" si="16"/>
        <v>31150</v>
      </c>
      <c r="BA7" s="45">
        <f t="shared" si="16"/>
        <v>200830</v>
      </c>
      <c r="BB7" s="45">
        <f t="shared" si="16"/>
        <v>161674</v>
      </c>
      <c r="BC7" s="45">
        <f t="shared" si="16"/>
        <v>7750</v>
      </c>
      <c r="BD7" s="45">
        <f t="shared" si="16"/>
        <v>5278</v>
      </c>
      <c r="BE7" s="45"/>
      <c r="BF7" s="50">
        <f>BF8</f>
        <v>13.6</v>
      </c>
      <c r="BG7" s="50">
        <f t="shared" ref="BG7:BO7" si="17">BG8</f>
        <v>7.6</v>
      </c>
      <c r="BH7" s="50">
        <f t="shared" si="17"/>
        <v>8.8000000000000007</v>
      </c>
      <c r="BI7" s="50">
        <f t="shared" si="17"/>
        <v>9.5</v>
      </c>
      <c r="BJ7" s="50">
        <f t="shared" si="17"/>
        <v>0</v>
      </c>
      <c r="BK7" s="50">
        <f t="shared" si="17"/>
        <v>17.2</v>
      </c>
      <c r="BL7" s="50">
        <f t="shared" si="17"/>
        <v>13.3</v>
      </c>
      <c r="BM7" s="50">
        <f t="shared" si="17"/>
        <v>6.4</v>
      </c>
      <c r="BN7" s="50">
        <f t="shared" si="17"/>
        <v>9.4</v>
      </c>
      <c r="BO7" s="50">
        <f t="shared" si="17"/>
        <v>10</v>
      </c>
      <c r="BP7" s="50"/>
      <c r="BQ7" s="50">
        <f>BQ8</f>
        <v>31.8</v>
      </c>
      <c r="BR7" s="50">
        <f t="shared" ref="BR7:BZ7" si="18">BR8</f>
        <v>34.299999999999997</v>
      </c>
      <c r="BS7" s="50">
        <f t="shared" si="18"/>
        <v>34.799999999999997</v>
      </c>
      <c r="BT7" s="50">
        <f t="shared" si="18"/>
        <v>39.799999999999997</v>
      </c>
      <c r="BU7" s="50">
        <f t="shared" si="18"/>
        <v>0</v>
      </c>
      <c r="BV7" s="50">
        <f t="shared" si="18"/>
        <v>41.7</v>
      </c>
      <c r="BW7" s="50">
        <f t="shared" si="18"/>
        <v>292.8</v>
      </c>
      <c r="BX7" s="50">
        <f t="shared" si="18"/>
        <v>58.5</v>
      </c>
      <c r="BY7" s="50">
        <f t="shared" si="18"/>
        <v>42.5</v>
      </c>
      <c r="BZ7" s="50">
        <f t="shared" si="18"/>
        <v>44.7</v>
      </c>
      <c r="CA7" s="50"/>
      <c r="CB7" s="50">
        <f>CB8</f>
        <v>38.700000000000003</v>
      </c>
      <c r="CC7" s="50">
        <f t="shared" ref="CC7:CK7" si="19">CC8</f>
        <v>94.8</v>
      </c>
      <c r="CD7" s="50">
        <f t="shared" si="19"/>
        <v>95.4</v>
      </c>
      <c r="CE7" s="50">
        <f t="shared" si="19"/>
        <v>96.6</v>
      </c>
      <c r="CF7" s="50">
        <f t="shared" si="19"/>
        <v>0</v>
      </c>
      <c r="CG7" s="50">
        <f t="shared" si="19"/>
        <v>-38.1</v>
      </c>
      <c r="CH7" s="50">
        <f t="shared" si="19"/>
        <v>-73</v>
      </c>
      <c r="CI7" s="50">
        <f t="shared" si="19"/>
        <v>-61.8</v>
      </c>
      <c r="CJ7" s="50">
        <f t="shared" si="19"/>
        <v>-25.8</v>
      </c>
      <c r="CK7" s="50">
        <f t="shared" si="19"/>
        <v>-15.7</v>
      </c>
      <c r="CL7" s="50"/>
      <c r="CM7" s="45">
        <f>CM8</f>
        <v>2395</v>
      </c>
      <c r="CN7" s="45">
        <f t="shared" ref="CN7:CV7" si="20">CN8</f>
        <v>716</v>
      </c>
      <c r="CO7" s="45">
        <f t="shared" si="20"/>
        <v>-30</v>
      </c>
      <c r="CP7" s="45">
        <f t="shared" si="20"/>
        <v>-2509</v>
      </c>
      <c r="CQ7" s="45">
        <f t="shared" si="20"/>
        <v>-95</v>
      </c>
      <c r="CR7" s="45">
        <f t="shared" si="20"/>
        <v>-19399</v>
      </c>
      <c r="CS7" s="45">
        <f t="shared" si="20"/>
        <v>-27446</v>
      </c>
      <c r="CT7" s="45">
        <f t="shared" si="20"/>
        <v>-15708</v>
      </c>
      <c r="CU7" s="45">
        <f t="shared" si="20"/>
        <v>-15228</v>
      </c>
      <c r="CV7" s="45">
        <f t="shared" si="20"/>
        <v>-13757</v>
      </c>
      <c r="CW7" s="45"/>
      <c r="CX7" s="50" t="s">
        <v>118</v>
      </c>
      <c r="CY7" s="50" t="s">
        <v>118</v>
      </c>
      <c r="CZ7" s="50" t="s">
        <v>118</v>
      </c>
      <c r="DA7" s="50" t="s">
        <v>118</v>
      </c>
      <c r="DB7" s="50" t="s">
        <v>118</v>
      </c>
      <c r="DC7" s="50" t="s">
        <v>118</v>
      </c>
      <c r="DD7" s="50" t="s">
        <v>118</v>
      </c>
      <c r="DE7" s="50" t="s">
        <v>118</v>
      </c>
      <c r="DF7" s="50" t="s">
        <v>118</v>
      </c>
      <c r="DG7" s="50" t="s">
        <v>116</v>
      </c>
      <c r="DH7" s="50"/>
      <c r="DI7" s="46">
        <f>DI8</f>
        <v>1</v>
      </c>
      <c r="DJ7" s="46">
        <f>DJ8</f>
        <v>0</v>
      </c>
      <c r="DK7" s="50" t="s">
        <v>118</v>
      </c>
      <c r="DL7" s="50" t="s">
        <v>118</v>
      </c>
      <c r="DM7" s="50" t="s">
        <v>118</v>
      </c>
      <c r="DN7" s="50" t="s">
        <v>118</v>
      </c>
      <c r="DO7" s="50" t="s">
        <v>118</v>
      </c>
      <c r="DP7" s="50" t="s">
        <v>118</v>
      </c>
      <c r="DQ7" s="50" t="s">
        <v>118</v>
      </c>
      <c r="DR7" s="50" t="s">
        <v>118</v>
      </c>
      <c r="DS7" s="50" t="s">
        <v>118</v>
      </c>
      <c r="DT7" s="50" t="s">
        <v>116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12.8</v>
      </c>
      <c r="EB7" s="50">
        <f t="shared" si="21"/>
        <v>11.4</v>
      </c>
      <c r="EC7" s="50">
        <f t="shared" si="21"/>
        <v>92.9</v>
      </c>
      <c r="ED7" s="50">
        <f t="shared" si="21"/>
        <v>51.5</v>
      </c>
      <c r="EE7" s="50">
        <f t="shared" si="21"/>
        <v>41.4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2023</v>
      </c>
      <c r="C8" s="53">
        <v>205621</v>
      </c>
      <c r="D8" s="53">
        <v>47</v>
      </c>
      <c r="E8" s="53">
        <v>11</v>
      </c>
      <c r="F8" s="53">
        <v>1</v>
      </c>
      <c r="G8" s="53">
        <v>3</v>
      </c>
      <c r="H8" s="53" t="s">
        <v>119</v>
      </c>
      <c r="I8" s="53" t="s">
        <v>120</v>
      </c>
      <c r="J8" s="53" t="s">
        <v>121</v>
      </c>
      <c r="K8" s="53" t="s">
        <v>122</v>
      </c>
      <c r="L8" s="53" t="s">
        <v>123</v>
      </c>
      <c r="M8" s="53" t="s">
        <v>124</v>
      </c>
      <c r="N8" s="53" t="s">
        <v>125</v>
      </c>
      <c r="O8" s="54" t="s">
        <v>126</v>
      </c>
      <c r="P8" s="54" t="s">
        <v>126</v>
      </c>
      <c r="Q8" s="55">
        <v>314</v>
      </c>
      <c r="R8" s="55">
        <v>30</v>
      </c>
      <c r="S8" s="56" t="s">
        <v>127</v>
      </c>
      <c r="T8" s="57" t="s">
        <v>128</v>
      </c>
      <c r="U8" s="54" t="s">
        <v>127</v>
      </c>
      <c r="V8" s="57" t="s">
        <v>128</v>
      </c>
      <c r="W8" s="58">
        <v>7.8</v>
      </c>
      <c r="X8" s="57" t="s">
        <v>129</v>
      </c>
      <c r="Y8" s="59">
        <v>155.30000000000001</v>
      </c>
      <c r="Z8" s="59">
        <v>128.9</v>
      </c>
      <c r="AA8" s="59">
        <v>101.2</v>
      </c>
      <c r="AB8" s="59">
        <v>67.8</v>
      </c>
      <c r="AC8" s="59">
        <v>10</v>
      </c>
      <c r="AD8" s="59">
        <v>98.7</v>
      </c>
      <c r="AE8" s="59">
        <v>88.4</v>
      </c>
      <c r="AF8" s="59">
        <v>92.8</v>
      </c>
      <c r="AG8" s="59">
        <v>90.5</v>
      </c>
      <c r="AH8" s="59">
        <v>83.8</v>
      </c>
      <c r="AI8" s="59">
        <v>120.7</v>
      </c>
      <c r="AJ8" s="59">
        <v>0.5</v>
      </c>
      <c r="AK8" s="59">
        <v>3.8</v>
      </c>
      <c r="AL8" s="59">
        <v>1.9</v>
      </c>
      <c r="AM8" s="59">
        <v>1.5</v>
      </c>
      <c r="AN8" s="59">
        <v>10</v>
      </c>
      <c r="AO8" s="59">
        <v>35.1</v>
      </c>
      <c r="AP8" s="59">
        <v>31.3</v>
      </c>
      <c r="AQ8" s="59">
        <v>42</v>
      </c>
      <c r="AR8" s="59">
        <v>37.9</v>
      </c>
      <c r="AS8" s="59">
        <v>32.799999999999997</v>
      </c>
      <c r="AT8" s="59">
        <v>30.4</v>
      </c>
      <c r="AU8" s="60">
        <v>36</v>
      </c>
      <c r="AV8" s="60">
        <v>133</v>
      </c>
      <c r="AW8" s="60">
        <v>84</v>
      </c>
      <c r="AX8" s="60">
        <v>5558</v>
      </c>
      <c r="AY8" s="60">
        <v>0</v>
      </c>
      <c r="AZ8" s="60">
        <v>31150</v>
      </c>
      <c r="BA8" s="60">
        <v>200830</v>
      </c>
      <c r="BB8" s="60">
        <v>161674</v>
      </c>
      <c r="BC8" s="60">
        <v>7750</v>
      </c>
      <c r="BD8" s="60">
        <v>5278</v>
      </c>
      <c r="BE8" s="60">
        <v>67941</v>
      </c>
      <c r="BF8" s="59">
        <v>13.6</v>
      </c>
      <c r="BG8" s="59">
        <v>7.6</v>
      </c>
      <c r="BH8" s="59">
        <v>8.8000000000000007</v>
      </c>
      <c r="BI8" s="59">
        <v>9.5</v>
      </c>
      <c r="BJ8" s="59">
        <v>0</v>
      </c>
      <c r="BK8" s="59">
        <v>17.2</v>
      </c>
      <c r="BL8" s="59">
        <v>13.3</v>
      </c>
      <c r="BM8" s="59">
        <v>6.4</v>
      </c>
      <c r="BN8" s="59">
        <v>9.4</v>
      </c>
      <c r="BO8" s="59">
        <v>10</v>
      </c>
      <c r="BP8" s="59">
        <v>17.100000000000001</v>
      </c>
      <c r="BQ8" s="59">
        <v>31.8</v>
      </c>
      <c r="BR8" s="59">
        <v>34.299999999999997</v>
      </c>
      <c r="BS8" s="59">
        <v>34.799999999999997</v>
      </c>
      <c r="BT8" s="59">
        <v>39.799999999999997</v>
      </c>
      <c r="BU8" s="59">
        <v>0</v>
      </c>
      <c r="BV8" s="59">
        <v>41.7</v>
      </c>
      <c r="BW8" s="59">
        <v>292.8</v>
      </c>
      <c r="BX8" s="59">
        <v>58.5</v>
      </c>
      <c r="BY8" s="59">
        <v>42.5</v>
      </c>
      <c r="BZ8" s="59">
        <v>44.7</v>
      </c>
      <c r="CA8" s="59">
        <v>53.2</v>
      </c>
      <c r="CB8" s="59">
        <v>38.700000000000003</v>
      </c>
      <c r="CC8" s="59">
        <v>94.8</v>
      </c>
      <c r="CD8" s="59">
        <v>95.4</v>
      </c>
      <c r="CE8" s="61">
        <v>96.6</v>
      </c>
      <c r="CF8" s="61">
        <v>0</v>
      </c>
      <c r="CG8" s="59">
        <v>-38.1</v>
      </c>
      <c r="CH8" s="59">
        <v>-73</v>
      </c>
      <c r="CI8" s="59">
        <v>-61.8</v>
      </c>
      <c r="CJ8" s="59">
        <v>-25.8</v>
      </c>
      <c r="CK8" s="59">
        <v>-15.7</v>
      </c>
      <c r="CL8" s="59">
        <v>-26.7</v>
      </c>
      <c r="CM8" s="60">
        <v>2395</v>
      </c>
      <c r="CN8" s="60">
        <v>716</v>
      </c>
      <c r="CO8" s="60">
        <v>-30</v>
      </c>
      <c r="CP8" s="60">
        <v>-2509</v>
      </c>
      <c r="CQ8" s="60">
        <v>-95</v>
      </c>
      <c r="CR8" s="60">
        <v>-19399</v>
      </c>
      <c r="CS8" s="60">
        <v>-27446</v>
      </c>
      <c r="CT8" s="60">
        <v>-15708</v>
      </c>
      <c r="CU8" s="60">
        <v>-15228</v>
      </c>
      <c r="CV8" s="60">
        <v>-13757</v>
      </c>
      <c r="CW8" s="60">
        <v>-15770</v>
      </c>
      <c r="CX8" s="59" t="s">
        <v>127</v>
      </c>
      <c r="CY8" s="59" t="s">
        <v>127</v>
      </c>
      <c r="CZ8" s="59" t="s">
        <v>127</v>
      </c>
      <c r="DA8" s="59" t="s">
        <v>127</v>
      </c>
      <c r="DB8" s="59" t="s">
        <v>127</v>
      </c>
      <c r="DC8" s="59" t="s">
        <v>127</v>
      </c>
      <c r="DD8" s="59" t="s">
        <v>127</v>
      </c>
      <c r="DE8" s="59" t="s">
        <v>127</v>
      </c>
      <c r="DF8" s="59" t="s">
        <v>127</v>
      </c>
      <c r="DG8" s="59" t="s">
        <v>127</v>
      </c>
      <c r="DH8" s="59" t="s">
        <v>127</v>
      </c>
      <c r="DI8" s="55">
        <v>1</v>
      </c>
      <c r="DJ8" s="55">
        <v>0</v>
      </c>
      <c r="DK8" s="59" t="s">
        <v>127</v>
      </c>
      <c r="DL8" s="59" t="s">
        <v>127</v>
      </c>
      <c r="DM8" s="59" t="s">
        <v>127</v>
      </c>
      <c r="DN8" s="59" t="s">
        <v>127</v>
      </c>
      <c r="DO8" s="59" t="s">
        <v>127</v>
      </c>
      <c r="DP8" s="59" t="s">
        <v>127</v>
      </c>
      <c r="DQ8" s="59" t="s">
        <v>127</v>
      </c>
      <c r="DR8" s="59" t="s">
        <v>127</v>
      </c>
      <c r="DS8" s="59" t="s">
        <v>127</v>
      </c>
      <c r="DT8" s="59" t="s">
        <v>127</v>
      </c>
      <c r="DU8" s="59" t="s">
        <v>127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12.8</v>
      </c>
      <c r="EB8" s="59">
        <v>11.4</v>
      </c>
      <c r="EC8" s="59">
        <v>92.9</v>
      </c>
      <c r="ED8" s="59">
        <v>51.5</v>
      </c>
      <c r="EE8" s="59">
        <v>41.4</v>
      </c>
      <c r="EF8" s="59">
        <v>19.7</v>
      </c>
      <c r="EG8" s="62">
        <v>1E-4</v>
      </c>
      <c r="EH8" s="62">
        <v>1E-4</v>
      </c>
      <c r="EI8" s="62">
        <v>1E-4</v>
      </c>
      <c r="EJ8" s="62">
        <v>1E-4</v>
      </c>
      <c r="EK8" s="62">
        <v>0</v>
      </c>
      <c r="EL8" s="62">
        <v>6.1999999999999998E-3</v>
      </c>
      <c r="EM8" s="62">
        <v>2.3999999999999998E-3</v>
      </c>
      <c r="EN8" s="62">
        <v>8.9999999999999998E-4</v>
      </c>
      <c r="EO8" s="62">
        <v>5.0000000000000001E-4</v>
      </c>
      <c r="EP8" s="62">
        <v>1.4E-3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130</v>
      </c>
      <c r="C10" s="65" t="s">
        <v>131</v>
      </c>
      <c r="D10" s="65" t="s">
        <v>132</v>
      </c>
      <c r="E10" s="65" t="s">
        <v>133</v>
      </c>
      <c r="F10" s="65" t="s">
        <v>134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52</v>
      </c>
      <c r="B11" s="66" t="str">
        <f>IF(VALUE($B$6)=0,"",IF(VALUE($B$6)&gt;2022,"R"&amp;TEXT(VALUE($B$6)-2022,"00"),"H"&amp;VALUE($B$6)-1992))</f>
        <v>R01</v>
      </c>
      <c r="C11" s="66" t="str">
        <f>IF(VALUE($B$6)=0,"",IF(VALUE($B$6)&gt;2021,"R"&amp;TEXT(VALUE($B$6)-2021,"00"),"H"&amp;VALUE($B$6)-1991))</f>
        <v>R02</v>
      </c>
      <c r="D11" s="66" t="str">
        <f>IF(VALUE($B$6)=0,"",IF(VALUE($B$6)&gt;2020,"R"&amp;TEXT(VALUE($B$6)-2020,"00"),"H"&amp;VALUE($B$6)-1990))</f>
        <v>R03</v>
      </c>
      <c r="E11" s="66" t="str">
        <f>IF(VALUE($B$6)=0,"",IF(VALUE($B$6)&gt;2019,"R"&amp;TEXT(VALUE($B$6)-2019,"00"),"H"&amp;VALUE($B$6)-1989))</f>
        <v>R04</v>
      </c>
      <c r="F11" s="66" t="str">
        <f>IF(VALUE($B$6)=0,"",IF(VALUE($B$6)&gt;2018,"R"&amp;TEXT(VALUE($B$6)-2018,"00"),"H"&amp;VALUE($B$6)-1988))</f>
        <v>R05</v>
      </c>
      <c r="AU11" s="63"/>
      <c r="BF11" s="63"/>
      <c r="BQ11" s="63"/>
      <c r="CB11" s="63"/>
      <c r="CM11" s="63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R01-08</cp:lastModifiedBy>
  <dcterms:created xsi:type="dcterms:W3CDTF">2024-12-19T01:00:57Z</dcterms:created>
  <dcterms:modified xsi:type="dcterms:W3CDTF">2025-01-31T04:28:02Z</dcterms:modified>
  <cp:category/>
</cp:coreProperties>
</file>