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0.11\NEWshare\044 商工観光係（新）\030観光特別会計決算統計調査\R4\経営比較分析表の分析について（長野県市町村課）\【経営比較分析表】2021_205621_47_111\2回目提出(指摘事項修正)\"/>
    </mc:Choice>
  </mc:AlternateContent>
  <xr:revisionPtr revIDLastSave="0" documentId="13_ncr:1_{63EFA074-DFD4-46CD-94F8-65CF5411707E}" xr6:coauthVersionLast="47" xr6:coauthVersionMax="47" xr10:uidLastSave="{00000000-0000-0000-0000-000000000000}"/>
  <workbookProtection workbookAlgorithmName="SHA-512" workbookHashValue="MPQkPcRX/cZ6xodBk3N0B1rHQGf/08lj9wufcKC0+i3KWWMEhHFG1U8gOoLFXnsfTBmqds02JDhbIVxnbpdOGg==" workbookSaltValue="laz/90Fg9b4ryYLEnSGC8Q==" workbookSpinCount="100000" lockStructure="1"/>
  <bookViews>
    <workbookView xWindow="-120" yWindow="-120" windowWidth="20730" windowHeight="10845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IX76" i="4"/>
  <c r="ML52" i="4"/>
  <c r="BV76" i="4"/>
  <c r="FJ52" i="4"/>
  <c r="IX30" i="4"/>
  <c r="BV52" i="4"/>
  <c r="FJ30" i="4"/>
  <c r="ML76" i="4"/>
  <c r="BV30" i="4"/>
  <c r="C11" i="5"/>
  <c r="D11" i="5"/>
  <c r="E11" i="5"/>
  <c r="B11" i="5"/>
  <c r="HV30" i="4" l="1"/>
  <c r="LJ76" i="4"/>
  <c r="AT52" i="4"/>
  <c r="EH30" i="4"/>
  <c r="HV76" i="4"/>
  <c r="LJ52" i="4"/>
  <c r="AT30" i="4"/>
  <c r="HV52" i="4"/>
  <c r="AT76" i="4"/>
  <c r="EH52" i="4"/>
  <c r="AF76" i="4"/>
  <c r="DT52" i="4"/>
  <c r="HH30" i="4"/>
  <c r="KV76" i="4"/>
  <c r="AF52" i="4"/>
  <c r="DT30" i="4"/>
  <c r="HH76" i="4"/>
  <c r="AF30" i="4"/>
  <c r="HH52" i="4"/>
  <c r="KV52" i="4"/>
  <c r="KH52" i="4"/>
  <c r="GT52" i="4"/>
  <c r="GT76" i="4"/>
  <c r="R76" i="4"/>
  <c r="DF52" i="4"/>
  <c r="GT30" i="4"/>
  <c r="R30" i="4"/>
  <c r="KH76" i="4"/>
  <c r="R52" i="4"/>
  <c r="DF30" i="4"/>
  <c r="LX76" i="4"/>
  <c r="IJ76" i="4"/>
  <c r="LX52" i="4"/>
  <c r="BH30" i="4"/>
  <c r="BH52" i="4"/>
  <c r="EV30" i="4"/>
  <c r="IJ52" i="4"/>
  <c r="BH76" i="4"/>
  <c r="EV52" i="4"/>
  <c r="IJ30" i="4"/>
</calcChain>
</file>

<file path=xl/sharedStrings.xml><?xml version="1.0" encoding="utf-8"?>
<sst xmlns="http://schemas.openxmlformats.org/spreadsheetml/2006/main" count="301" uniqueCount="145">
  <si>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</si>
  <si>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</si>
  <si>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</si>
  <si>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</si>
  <si>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</si>
  <si>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</si>
  <si>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</si>
  <si>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</si>
  <si>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</si>
  <si>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</si>
  <si>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</si>
  <si>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</si>
  <si>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</si>
  <si>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</si>
  <si>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</si>
  <si>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</si>
  <si>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</si>
  <si>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</si>
  <si>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</si>
  <si>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</si>
  <si>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</si>
  <si>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</si>
  <si>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</si>
  <si>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</si>
  <si>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</si>
  <si>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</si>
  <si>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</si>
  <si>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</si>
  <si>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</si>
  <si>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</si>
  <si>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</si>
  <si>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</si>
  <si>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</si>
  <si>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</si>
  <si>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</si>
  <si>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</si>
  <si>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</si>
  <si>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</si>
  <si>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</si>
  <si>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</si>
  <si>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</si>
  <si>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</si>
  <si>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</si>
  <si>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</si>
  <si>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</si>
  <si>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</si>
  <si>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</si>
  <si>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</si>
  <si>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</si>
  <si>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</si>
  <si>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</si>
  <si>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</si>
  <si>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</si>
  <si>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</si>
  <si>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</si>
  <si>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</si>
  <si>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</si>
  <si>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</si>
  <si>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</si>
  <si>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</si>
  <si>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</si>
  <si>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</si>
  <si>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</si>
  <si>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</si>
  <si>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</si>
  <si>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</si>
  <si>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</si>
  <si>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</si>
  <si>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</si>
  <si>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</si>
  <si>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</si>
  <si>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</si>
  <si>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</si>
  <si>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</si>
  <si>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</si>
  <si>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</si>
  <si>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</si>
  <si>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</si>
  <si>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</si>
  <si>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</si>
  <si>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</si>
  <si>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</si>
  <si>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</si>
  <si>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</si>
  <si>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</si>
  <si>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</si>
  <si>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</si>
  <si>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</si>
  <si>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</si>
  <si>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</si>
  <si>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</si>
  <si>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</si>
  <si>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</si>
  <si>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</si>
  <si>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</si>
  <si>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</si>
  <si>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</si>
  <si>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</si>
  <si>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</si>
  <si>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</si>
  <si>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</si>
  <si>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</si>
  <si>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</si>
  <si>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当該値(N-4)</t>
    <phoneticPr fontId="5"/>
  </si>
  <si>
    <t>当該値(N-2)</t>
    <phoneticPr fontId="5"/>
  </si>
  <si>
    <t>当該値(N)</t>
    <phoneticPr fontId="5"/>
  </si>
  <si>
    <t>当該値(N)</t>
    <phoneticPr fontId="5"/>
  </si>
  <si>
    <t>当該値(N-1)</t>
    <phoneticPr fontId="5"/>
  </si>
  <si>
    <t>当該値(N-3)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</si>
  <si>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</si>
  <si>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</si>
  <si>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</si>
  <si>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</si>
  <si>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</si>
  <si>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</si>
  <si>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</si>
  <si>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</si>
  <si>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</si>
  <si>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</si>
  <si>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</si>
  <si>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</si>
  <si>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</si>
  <si>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</si>
  <si>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</si>
  <si>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</si>
  <si>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木島平村</t>
  </si>
  <si>
    <t>梨の木荘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</si>
  <si>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</si>
  <si>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</si>
  <si>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</si>
  <si>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</si>
  <si>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</si>
  <si>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</si>
  <si>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</si>
  <si>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</si>
  <si>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</si>
  <si>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</si>
  <si>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</si>
  <si>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</si>
  <si>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</si>
  <si>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</si>
  <si>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利用者数については、令和３年度は前年より増加したものの、新型コロナウィルス感染症の影響は大きく、未だに厳しい状況である。
　利用者数の増加に伴い売上高も増加したものの、令和３年度においては総費用も増加していたため、収益的収支比率は下落する結果となった。</t>
    <rPh sb="1" eb="4">
      <t>リヨウシャ</t>
    </rPh>
    <rPh sb="4" eb="5">
      <t>スウ</t>
    </rPh>
    <rPh sb="11" eb="13">
      <t>レイワ</t>
    </rPh>
    <rPh sb="14" eb="16">
      <t>ネンド</t>
    </rPh>
    <rPh sb="17" eb="19">
      <t>ゼンネン</t>
    </rPh>
    <rPh sb="21" eb="23">
      <t>ゾウカ</t>
    </rPh>
    <rPh sb="29" eb="31">
      <t>シンガタ</t>
    </rPh>
    <rPh sb="38" eb="41">
      <t>カンセンショウ</t>
    </rPh>
    <rPh sb="42" eb="44">
      <t>エイキョウ</t>
    </rPh>
    <rPh sb="45" eb="46">
      <t>オオ</t>
    </rPh>
    <rPh sb="49" eb="50">
      <t>イマ</t>
    </rPh>
    <rPh sb="52" eb="53">
      <t>キビ</t>
    </rPh>
    <rPh sb="55" eb="57">
      <t>ジョウキョウ</t>
    </rPh>
    <rPh sb="63" eb="67">
      <t>リヨウシャスウ</t>
    </rPh>
    <rPh sb="68" eb="70">
      <t>ゾウカ</t>
    </rPh>
    <rPh sb="71" eb="72">
      <t>トモナ</t>
    </rPh>
    <rPh sb="73" eb="76">
      <t>ウリアゲダカ</t>
    </rPh>
    <rPh sb="77" eb="79">
      <t>ゾウカ</t>
    </rPh>
    <rPh sb="85" eb="87">
      <t>レイワ</t>
    </rPh>
    <rPh sb="88" eb="90">
      <t>ネンド</t>
    </rPh>
    <rPh sb="95" eb="98">
      <t>ソウヒヨウ</t>
    </rPh>
    <rPh sb="99" eb="101">
      <t>ゾウカ</t>
    </rPh>
    <rPh sb="108" eb="111">
      <t>シュウエキテキ</t>
    </rPh>
    <rPh sb="111" eb="115">
      <t>シュウシヒリツ</t>
    </rPh>
    <rPh sb="116" eb="118">
      <t>ゲラク</t>
    </rPh>
    <rPh sb="120" eb="122">
      <t>ケッカ</t>
    </rPh>
    <phoneticPr fontId="5"/>
  </si>
  <si>
    <t>　本施設は簡易宿所(素泊り)であり、かつ、周辺施設が馬曲温泉のみであり、基本的には馬曲温泉利用者が宿泊する施設といえる。
　そのため、馬曲温泉の利用者数と連動し本施設の利用者数も増減する。新型コロナ以降、馬曲温泉とともに依然として厳しい状況。</t>
    <rPh sb="5" eb="9">
      <t>カンイシュクショ</t>
    </rPh>
    <rPh sb="10" eb="12">
      <t>スドマ</t>
    </rPh>
    <rPh sb="21" eb="23">
      <t>シュウヘン</t>
    </rPh>
    <rPh sb="23" eb="25">
      <t>シセツ</t>
    </rPh>
    <rPh sb="26" eb="28">
      <t>マグセ</t>
    </rPh>
    <rPh sb="28" eb="30">
      <t>オンセン</t>
    </rPh>
    <rPh sb="36" eb="39">
      <t>キホンテキ</t>
    </rPh>
    <rPh sb="41" eb="45">
      <t>マグセオンセン</t>
    </rPh>
    <rPh sb="45" eb="48">
      <t>リヨウシャ</t>
    </rPh>
    <rPh sb="49" eb="51">
      <t>シュクハク</t>
    </rPh>
    <rPh sb="53" eb="55">
      <t>シセツ</t>
    </rPh>
    <rPh sb="67" eb="71">
      <t>マグセオンセン</t>
    </rPh>
    <rPh sb="72" eb="75">
      <t>リヨウシャ</t>
    </rPh>
    <rPh sb="75" eb="76">
      <t>スウ</t>
    </rPh>
    <rPh sb="77" eb="79">
      <t>レンドウ</t>
    </rPh>
    <rPh sb="80" eb="83">
      <t>ホンシセツ</t>
    </rPh>
    <rPh sb="84" eb="88">
      <t>リヨウシャスウ</t>
    </rPh>
    <rPh sb="89" eb="91">
      <t>ゾウゲン</t>
    </rPh>
    <rPh sb="94" eb="96">
      <t>シンガタ</t>
    </rPh>
    <rPh sb="99" eb="101">
      <t>イコウ</t>
    </rPh>
    <rPh sb="102" eb="106">
      <t>マグセオンセン</t>
    </rPh>
    <rPh sb="110" eb="112">
      <t>イゼン</t>
    </rPh>
    <rPh sb="115" eb="116">
      <t>キビ</t>
    </rPh>
    <rPh sb="118" eb="120">
      <t>ジョウキョウ</t>
    </rPh>
    <phoneticPr fontId="5"/>
  </si>
  <si>
    <t>　基本的に馬曲温泉の付随施設のような立ち位置であるため、入込が馬曲温泉の誘客状況に左右される。
　温泉への誘客を図ることにより、本施設の利用者数の増加が見込めるが、新型コロナの影響で厳しい状況が続いている。
　今後は、馬曲温泉とともに民間譲渡を行う方針となっており、譲渡先と連携し施設の活性化を目指していくこととしている。</t>
    <rPh sb="1" eb="4">
      <t>キホンテキ</t>
    </rPh>
    <rPh sb="5" eb="7">
      <t>マグセ</t>
    </rPh>
    <rPh sb="7" eb="9">
      <t>オンセン</t>
    </rPh>
    <rPh sb="10" eb="12">
      <t>フズイ</t>
    </rPh>
    <rPh sb="12" eb="14">
      <t>シセツ</t>
    </rPh>
    <rPh sb="18" eb="22">
      <t>タチイチ</t>
    </rPh>
    <rPh sb="28" eb="30">
      <t>イリコミ</t>
    </rPh>
    <rPh sb="31" eb="33">
      <t>マグセ</t>
    </rPh>
    <rPh sb="33" eb="35">
      <t>オンセン</t>
    </rPh>
    <rPh sb="36" eb="38">
      <t>ユウキャク</t>
    </rPh>
    <rPh sb="38" eb="40">
      <t>ジョウキョウ</t>
    </rPh>
    <rPh sb="41" eb="43">
      <t>サユウ</t>
    </rPh>
    <rPh sb="49" eb="51">
      <t>オンセン</t>
    </rPh>
    <rPh sb="53" eb="55">
      <t>ユウキャク</t>
    </rPh>
    <rPh sb="56" eb="57">
      <t>ハカ</t>
    </rPh>
    <rPh sb="64" eb="67">
      <t>ホンシセツ</t>
    </rPh>
    <rPh sb="68" eb="72">
      <t>リヨウシャスウ</t>
    </rPh>
    <rPh sb="73" eb="75">
      <t>ゾウカ</t>
    </rPh>
    <rPh sb="76" eb="78">
      <t>ミコ</t>
    </rPh>
    <rPh sb="82" eb="84">
      <t>シンガタ</t>
    </rPh>
    <rPh sb="88" eb="90">
      <t>エイキョウ</t>
    </rPh>
    <rPh sb="91" eb="92">
      <t>キビ</t>
    </rPh>
    <rPh sb="94" eb="96">
      <t>ジョウキョウ</t>
    </rPh>
    <rPh sb="97" eb="98">
      <t>ツヅ</t>
    </rPh>
    <rPh sb="105" eb="107">
      <t>コンゴ</t>
    </rPh>
    <rPh sb="109" eb="113">
      <t>マグセオンセン</t>
    </rPh>
    <rPh sb="117" eb="121">
      <t>ミンカンジョウト</t>
    </rPh>
    <rPh sb="122" eb="123">
      <t>オコナ</t>
    </rPh>
    <rPh sb="124" eb="126">
      <t>ホウシン</t>
    </rPh>
    <rPh sb="133" eb="136">
      <t>ジョウトサキ</t>
    </rPh>
    <rPh sb="137" eb="139">
      <t>レンケイ</t>
    </rPh>
    <rPh sb="140" eb="142">
      <t>シセツ</t>
    </rPh>
    <rPh sb="143" eb="146">
      <t>カッセイカ</t>
    </rPh>
    <rPh sb="147" eb="149">
      <t>メザ</t>
    </rPh>
    <phoneticPr fontId="5"/>
  </si>
  <si>
    <t>　施設は村で所有しており、軽微な修繕以外の修繕・設備投資などは村で負担している。
　今後は、馬曲温泉公園の一部として、本施設も民間譲渡を行う方針となっている。
　また、本施設の資産価値については、表示の都合上１千円となっているが、正しくは１円であり、これは、建物取得が平成９年３月で、耐用年数１７年を超過し減価償却が終わっているため、帳簿上備忘価格として１円となっている。</t>
    <rPh sb="1" eb="3">
      <t>シセツ</t>
    </rPh>
    <rPh sb="4" eb="5">
      <t>ムラ</t>
    </rPh>
    <rPh sb="6" eb="8">
      <t>ショユウ</t>
    </rPh>
    <rPh sb="13" eb="15">
      <t>ケイビ</t>
    </rPh>
    <rPh sb="16" eb="18">
      <t>シュウゼン</t>
    </rPh>
    <rPh sb="18" eb="20">
      <t>イガイ</t>
    </rPh>
    <rPh sb="21" eb="23">
      <t>シュウゼン</t>
    </rPh>
    <rPh sb="24" eb="26">
      <t>セツビ</t>
    </rPh>
    <rPh sb="26" eb="28">
      <t>トウシ</t>
    </rPh>
    <rPh sb="31" eb="32">
      <t>ムラ</t>
    </rPh>
    <rPh sb="33" eb="35">
      <t>フタン</t>
    </rPh>
    <rPh sb="42" eb="44">
      <t>コンゴ</t>
    </rPh>
    <rPh sb="46" eb="50">
      <t>マグセオンセン</t>
    </rPh>
    <rPh sb="50" eb="52">
      <t>コウエン</t>
    </rPh>
    <rPh sb="53" eb="55">
      <t>イチブ</t>
    </rPh>
    <rPh sb="59" eb="62">
      <t>ホンシセツ</t>
    </rPh>
    <rPh sb="63" eb="67">
      <t>ミンカンジョウト</t>
    </rPh>
    <rPh sb="68" eb="69">
      <t>オコナ</t>
    </rPh>
    <rPh sb="70" eb="72">
      <t>ホウシン</t>
    </rPh>
    <rPh sb="84" eb="87">
      <t>ホンシセツ</t>
    </rPh>
    <rPh sb="88" eb="92">
      <t>シサンカチ</t>
    </rPh>
    <rPh sb="98" eb="100">
      <t>ヒョウジ</t>
    </rPh>
    <rPh sb="101" eb="104">
      <t>ツゴウジョウ</t>
    </rPh>
    <rPh sb="105" eb="107">
      <t>センエン</t>
    </rPh>
    <rPh sb="115" eb="116">
      <t>タダ</t>
    </rPh>
    <rPh sb="120" eb="121">
      <t>エン</t>
    </rPh>
    <rPh sb="129" eb="131">
      <t>タテモノ</t>
    </rPh>
    <rPh sb="131" eb="133">
      <t>シュトク</t>
    </rPh>
    <rPh sb="134" eb="136">
      <t>ヘイセイ</t>
    </rPh>
    <rPh sb="137" eb="138">
      <t>ネン</t>
    </rPh>
    <rPh sb="139" eb="140">
      <t>ガツ</t>
    </rPh>
    <rPh sb="142" eb="146">
      <t>タイヨウネンスウ</t>
    </rPh>
    <rPh sb="148" eb="149">
      <t>ネン</t>
    </rPh>
    <rPh sb="150" eb="152">
      <t>チョウカ</t>
    </rPh>
    <rPh sb="153" eb="157">
      <t>ゲンカショウキャク</t>
    </rPh>
    <rPh sb="158" eb="159">
      <t>オ</t>
    </rPh>
    <rPh sb="178" eb="179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</si>
</sst>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4" fillId="6" borderId="5" xfId="1" applyNumberFormat="1" applyFont="1" applyFill="1" applyBorder="1" applyAlignment="1">
      <alignment vertical="center" shrinkToFit="1"/>
    </xf>
    <xf numFmtId="180" fontId="14" fillId="6" borderId="5" xfId="1" applyNumberFormat="1" applyFont="1" applyFill="1" applyBorder="1" applyAlignment="1">
      <alignment vertical="center" shrinkToFit="1"/>
    </xf>
    <xf numFmtId="179" fontId="14" fillId="6" borderId="5" xfId="0" applyNumberFormat="1" applyFont="1" applyFill="1" applyBorder="1">
      <alignment vertical="center"/>
    </xf>
    <xf numFmtId="182" fontId="14" fillId="6" borderId="5" xfId="1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990</c:v>
                </c:pt>
                <c:pt idx="1">
                  <c:v>37</c:v>
                </c:pt>
                <c:pt idx="2">
                  <c:v>36</c:v>
                </c:pt>
                <c:pt idx="3">
                  <c:v>133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2-4288-8F64-D9F11E3C2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15437</c:v>
                </c:pt>
                <c:pt idx="1">
                  <c:v>8029</c:v>
                </c:pt>
                <c:pt idx="2">
                  <c:v>31150</c:v>
                </c:pt>
                <c:pt idx="3">
                  <c:v>200830</c:v>
                </c:pt>
                <c:pt idx="4">
                  <c:v>161674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2-4288-8F64-D9F11E3C2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88A-48E8-A124-1EBEC31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A-48E8-A124-1EBEC31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1.8E-3</c:v>
                </c:pt>
                <c:pt idx="1">
                  <c:v>3.5999999999999999E-3</c:v>
                </c:pt>
                <c:pt idx="2">
                  <c:v>6.1999999999999998E-3</c:v>
                </c:pt>
                <c:pt idx="3">
                  <c:v>2.3999999999999998E-3</c:v>
                </c:pt>
                <c:pt idx="4">
                  <c:v>8.9999999999999998E-4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5-4369-ADA0-52B8139DD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1.4E-3</c:v>
                </c:pt>
                <c:pt idx="1">
                  <c:v>1E-4</c:v>
                </c:pt>
                <c:pt idx="2">
                  <c:v>1E-4</c:v>
                </c:pt>
                <c:pt idx="3">
                  <c:v>1E-4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5-4369-ADA0-52B8139DD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1.3</c:v>
                </c:pt>
                <c:pt idx="2">
                  <c:v>0.5</c:v>
                </c:pt>
                <c:pt idx="3">
                  <c:v>3.8</c:v>
                </c:pt>
                <c:pt idx="4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9-491D-B609-7F9DFE1EC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18.899999999999999</c:v>
                </c:pt>
                <c:pt idx="2">
                  <c:v>35.1</c:v>
                </c:pt>
                <c:pt idx="3">
                  <c:v>31.3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9-491D-B609-7F9DFE1EC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138</c:v>
                </c:pt>
                <c:pt idx="2">
                  <c:v>155.30000000000001</c:v>
                </c:pt>
                <c:pt idx="3">
                  <c:v>128.9</c:v>
                </c:pt>
                <c:pt idx="4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D-4C79-B761-8396D7D82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88.4</c:v>
                </c:pt>
                <c:pt idx="2">
                  <c:v>98.7</c:v>
                </c:pt>
                <c:pt idx="3">
                  <c:v>88.4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D-4C79-B761-8396D7D82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-1449</c:v>
                </c:pt>
                <c:pt idx="1">
                  <c:v>1527</c:v>
                </c:pt>
                <c:pt idx="2">
                  <c:v>2395</c:v>
                </c:pt>
                <c:pt idx="3">
                  <c:v>716</c:v>
                </c:pt>
                <c:pt idx="4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E-4E0C-941A-175294A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-13739</c:v>
                </c:pt>
                <c:pt idx="1">
                  <c:v>-14463</c:v>
                </c:pt>
                <c:pt idx="2">
                  <c:v>-19399</c:v>
                </c:pt>
                <c:pt idx="3">
                  <c:v>-27446</c:v>
                </c:pt>
                <c:pt idx="4">
                  <c:v>-15708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E-4E0C-941A-175294A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29.7</c:v>
                </c:pt>
                <c:pt idx="2">
                  <c:v>38.700000000000003</c:v>
                </c:pt>
                <c:pt idx="3">
                  <c:v>94.8</c:v>
                </c:pt>
                <c:pt idx="4">
                  <c:v>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D-49B4-934B-BD6E7B5E9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-21.9</c:v>
                </c:pt>
                <c:pt idx="1">
                  <c:v>-56.5</c:v>
                </c:pt>
                <c:pt idx="2">
                  <c:v>-38.1</c:v>
                </c:pt>
                <c:pt idx="3">
                  <c:v>-73</c:v>
                </c:pt>
                <c:pt idx="4">
                  <c:v>-61.8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D-49B4-934B-BD6E7B5E9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49.7</c:v>
                </c:pt>
                <c:pt idx="1">
                  <c:v>39.9</c:v>
                </c:pt>
                <c:pt idx="2">
                  <c:v>31.8</c:v>
                </c:pt>
                <c:pt idx="3">
                  <c:v>34.299999999999997</c:v>
                </c:pt>
                <c:pt idx="4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8-4C05-B978-E2A3FFC5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45.4</c:v>
                </c:pt>
                <c:pt idx="1">
                  <c:v>36.1</c:v>
                </c:pt>
                <c:pt idx="2">
                  <c:v>41.7</c:v>
                </c:pt>
                <c:pt idx="3">
                  <c:v>292.8</c:v>
                </c:pt>
                <c:pt idx="4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8-4C05-B978-E2A3FFC5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13.4</c:v>
                </c:pt>
                <c:pt idx="1">
                  <c:v>12.9</c:v>
                </c:pt>
                <c:pt idx="2">
                  <c:v>13.6</c:v>
                </c:pt>
                <c:pt idx="3">
                  <c:v>7.6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D-4136-A345-76212727B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15.5</c:v>
                </c:pt>
                <c:pt idx="1">
                  <c:v>15.7</c:v>
                </c:pt>
                <c:pt idx="2">
                  <c:v>17.2</c:v>
                </c:pt>
                <c:pt idx="3">
                  <c:v>13.3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D-4136-A345-76212727B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5-4E80-AD72-72056E1D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33</c:v>
                </c:pt>
                <c:pt idx="1">
                  <c:v>35.6</c:v>
                </c:pt>
                <c:pt idx="2">
                  <c:v>12.8</c:v>
                </c:pt>
                <c:pt idx="3">
                  <c:v>11.4</c:v>
                </c:pt>
                <c:pt idx="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5-4E80-AD72-72056E1D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7FD-432E-8215-76081D69B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D-432E-8215-76081D69B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</row>
    <row r="3" spans="1:387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</row>
    <row r="4" spans="1:387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72" t="str">
        <f>データ!H6&amp;"　"&amp;データ!I6</f>
        <v>長野県木島平村　梨の木荘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73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5"/>
      <c r="AQ7" s="73" t="s">
        <v>2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5"/>
      <c r="CF7" s="73" t="s">
        <v>3</v>
      </c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5"/>
      <c r="DU7" s="76" t="s">
        <v>4</v>
      </c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 t="s">
        <v>5</v>
      </c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6" t="s">
        <v>6</v>
      </c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 t="s">
        <v>7</v>
      </c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 t="s">
        <v>8</v>
      </c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3"/>
      <c r="NI7" s="77" t="s">
        <v>9</v>
      </c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9"/>
    </row>
    <row r="8" spans="1:387" ht="18.75" customHeight="1" x14ac:dyDescent="0.15">
      <c r="A8" s="2"/>
      <c r="B8" s="86" t="str">
        <f>データ!J7</f>
        <v>法非適用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8"/>
      <c r="AQ8" s="86" t="str">
        <f>データ!K7</f>
        <v>観光施設事業</v>
      </c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8"/>
      <c r="CF8" s="86" t="str">
        <f>データ!L7</f>
        <v>休養宿泊施設</v>
      </c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8"/>
      <c r="DU8" s="89" t="str">
        <f>データ!M7</f>
        <v>Ａ１Ｂ１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90">
        <f>データ!S7</f>
        <v>4882</v>
      </c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0"/>
      <c r="JT8" s="90"/>
      <c r="JU8" s="90"/>
      <c r="JV8" s="89" t="str">
        <f>データ!T7</f>
        <v>利用料金制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1">
        <f>データ!U7</f>
        <v>0</v>
      </c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3"/>
      <c r="NI8" s="92" t="s">
        <v>10</v>
      </c>
      <c r="NJ8" s="93"/>
      <c r="NK8" s="80" t="s">
        <v>11</v>
      </c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1"/>
    </row>
    <row r="9" spans="1:387" ht="18.75" customHeight="1" x14ac:dyDescent="0.15">
      <c r="A9" s="2"/>
      <c r="B9" s="73" t="s">
        <v>12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73" t="s">
        <v>13</v>
      </c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5"/>
      <c r="CF9" s="73" t="s">
        <v>14</v>
      </c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5"/>
      <c r="DU9" s="76" t="s">
        <v>15</v>
      </c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6" t="s">
        <v>16</v>
      </c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 t="s">
        <v>17</v>
      </c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 t="s">
        <v>18</v>
      </c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3"/>
      <c r="NI9" s="82" t="s">
        <v>19</v>
      </c>
      <c r="NJ9" s="83"/>
      <c r="NK9" s="84" t="s">
        <v>20</v>
      </c>
      <c r="NL9" s="84"/>
      <c r="NM9" s="84"/>
      <c r="NN9" s="84"/>
      <c r="NO9" s="84"/>
      <c r="NP9" s="84"/>
      <c r="NQ9" s="84"/>
      <c r="NR9" s="84"/>
      <c r="NS9" s="84"/>
      <c r="NT9" s="84"/>
      <c r="NU9" s="84"/>
      <c r="NV9" s="85"/>
    </row>
    <row r="10" spans="1:387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6" t="str">
        <f>データ!P7</f>
        <v>該当数値なし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>
        <f>データ!Q7</f>
        <v>314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90">
        <f>データ!R7</f>
        <v>30</v>
      </c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9" t="str">
        <f>データ!V7</f>
        <v>無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1">
        <f>データ!W7</f>
        <v>77.7</v>
      </c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89" t="str">
        <f>データ!X7</f>
        <v>無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94" t="s">
        <v>21</v>
      </c>
      <c r="NJ10" s="95"/>
      <c r="NK10" s="96" t="s">
        <v>22</v>
      </c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7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8" t="s">
        <v>23</v>
      </c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9"/>
      <c r="NJ13" s="99"/>
      <c r="NK13" s="99"/>
      <c r="NL13" s="99"/>
      <c r="NM13" s="99"/>
      <c r="NN13" s="99"/>
      <c r="NO13" s="99"/>
      <c r="NP13" s="99"/>
      <c r="NQ13" s="99"/>
      <c r="NR13" s="99"/>
      <c r="NS13" s="99"/>
      <c r="NT13" s="99"/>
      <c r="NU13" s="99"/>
      <c r="NV13" s="99"/>
      <c r="NW13" s="99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100" t="s">
        <v>24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6"/>
      <c r="JO14" s="6"/>
      <c r="JP14" s="6"/>
      <c r="JQ14" s="6"/>
      <c r="JR14" s="6"/>
      <c r="JS14" s="6"/>
      <c r="JT14" s="102" t="s">
        <v>25</v>
      </c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3"/>
      <c r="NH14" s="2"/>
      <c r="NI14" s="106" t="s">
        <v>26</v>
      </c>
      <c r="NJ14" s="107"/>
      <c r="NK14" s="107"/>
      <c r="NL14" s="107"/>
      <c r="NM14" s="107"/>
      <c r="NN14" s="107"/>
      <c r="NO14" s="107"/>
      <c r="NP14" s="107"/>
      <c r="NQ14" s="107"/>
      <c r="NR14" s="107"/>
      <c r="NS14" s="107"/>
      <c r="NT14" s="107"/>
      <c r="NU14" s="107"/>
      <c r="NV14" s="107"/>
      <c r="NW14" s="108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8"/>
      <c r="JO15" s="8"/>
      <c r="JP15" s="8"/>
      <c r="JQ15" s="8"/>
      <c r="JR15" s="8"/>
      <c r="JS15" s="8"/>
      <c r="JT15" s="104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5"/>
      <c r="NH15" s="2"/>
      <c r="NI15" s="109" t="s">
        <v>141</v>
      </c>
      <c r="NJ15" s="110"/>
      <c r="NK15" s="110"/>
      <c r="NL15" s="110"/>
      <c r="NM15" s="110"/>
      <c r="NN15" s="110"/>
      <c r="NO15" s="110"/>
      <c r="NP15" s="110"/>
      <c r="NQ15" s="110"/>
      <c r="NR15" s="110"/>
      <c r="NS15" s="110"/>
      <c r="NT15" s="110"/>
      <c r="NU15" s="110"/>
      <c r="NV15" s="110"/>
      <c r="NW15" s="111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9"/>
      <c r="NJ16" s="110"/>
      <c r="NK16" s="110"/>
      <c r="NL16" s="110"/>
      <c r="NM16" s="110"/>
      <c r="NN16" s="110"/>
      <c r="NO16" s="110"/>
      <c r="NP16" s="110"/>
      <c r="NQ16" s="110"/>
      <c r="NR16" s="110"/>
      <c r="NS16" s="110"/>
      <c r="NT16" s="110"/>
      <c r="NU16" s="110"/>
      <c r="NV16" s="110"/>
      <c r="NW16" s="111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9"/>
      <c r="NJ17" s="110"/>
      <c r="NK17" s="110"/>
      <c r="NL17" s="110"/>
      <c r="NM17" s="110"/>
      <c r="NN17" s="110"/>
      <c r="NO17" s="110"/>
      <c r="NP17" s="110"/>
      <c r="NQ17" s="110"/>
      <c r="NR17" s="110"/>
      <c r="NS17" s="110"/>
      <c r="NT17" s="110"/>
      <c r="NU17" s="110"/>
      <c r="NV17" s="110"/>
      <c r="NW17" s="111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9"/>
      <c r="NJ18" s="110"/>
      <c r="NK18" s="110"/>
      <c r="NL18" s="110"/>
      <c r="NM18" s="110"/>
      <c r="NN18" s="110"/>
      <c r="NO18" s="110"/>
      <c r="NP18" s="110"/>
      <c r="NQ18" s="110"/>
      <c r="NR18" s="110"/>
      <c r="NS18" s="110"/>
      <c r="NT18" s="110"/>
      <c r="NU18" s="110"/>
      <c r="NV18" s="110"/>
      <c r="NW18" s="111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9"/>
      <c r="NJ19" s="110"/>
      <c r="NK19" s="110"/>
      <c r="NL19" s="110"/>
      <c r="NM19" s="110"/>
      <c r="NN19" s="110"/>
      <c r="NO19" s="110"/>
      <c r="NP19" s="110"/>
      <c r="NQ19" s="110"/>
      <c r="NR19" s="110"/>
      <c r="NS19" s="110"/>
      <c r="NT19" s="110"/>
      <c r="NU19" s="110"/>
      <c r="NV19" s="110"/>
      <c r="NW19" s="111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9"/>
      <c r="NJ20" s="110"/>
      <c r="NK20" s="110"/>
      <c r="NL20" s="110"/>
      <c r="NM20" s="110"/>
      <c r="NN20" s="110"/>
      <c r="NO20" s="110"/>
      <c r="NP20" s="110"/>
      <c r="NQ20" s="110"/>
      <c r="NR20" s="110"/>
      <c r="NS20" s="110"/>
      <c r="NT20" s="110"/>
      <c r="NU20" s="110"/>
      <c r="NV20" s="110"/>
      <c r="NW20" s="111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9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1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9"/>
      <c r="NJ22" s="110"/>
      <c r="NK22" s="110"/>
      <c r="NL22" s="110"/>
      <c r="NM22" s="110"/>
      <c r="NN22" s="110"/>
      <c r="NO22" s="110"/>
      <c r="NP22" s="110"/>
      <c r="NQ22" s="110"/>
      <c r="NR22" s="110"/>
      <c r="NS22" s="110"/>
      <c r="NT22" s="110"/>
      <c r="NU22" s="110"/>
      <c r="NV22" s="110"/>
      <c r="NW22" s="111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9"/>
      <c r="NJ23" s="110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1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9"/>
      <c r="NJ24" s="110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1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9"/>
      <c r="NJ25" s="110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1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9"/>
      <c r="NJ26" s="110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1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9"/>
      <c r="NJ27" s="110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1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9"/>
      <c r="NJ28" s="110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1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9"/>
      <c r="NJ29" s="110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1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5" t="str">
        <f>データ!$B$11</f>
        <v>H29</v>
      </c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 t="str">
        <f>データ!$C$11</f>
        <v>H30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 t="str">
        <f>データ!$D$11</f>
        <v>R01</v>
      </c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 t="str">
        <f>データ!$E$11</f>
        <v>R02</v>
      </c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 t="str">
        <f>データ!$F$11</f>
        <v>R03</v>
      </c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5" t="str">
        <f>データ!$B$11</f>
        <v>H29</v>
      </c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 t="str">
        <f>データ!$C$11</f>
        <v>H30</v>
      </c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 t="str">
        <f>データ!$D$11</f>
        <v>R01</v>
      </c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 t="str">
        <f>データ!$E$11</f>
        <v>R02</v>
      </c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 t="str">
        <f>データ!$F$11</f>
        <v>R03</v>
      </c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5" t="str">
        <f>データ!$B$11</f>
        <v>H29</v>
      </c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 t="str">
        <f>データ!$C$11</f>
        <v>H30</v>
      </c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 t="str">
        <f>データ!$D$11</f>
        <v>R01</v>
      </c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 t="str">
        <f>データ!$E$11</f>
        <v>R02</v>
      </c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 t="str">
        <f>データ!$F$11</f>
        <v>R03</v>
      </c>
      <c r="IY30" s="115"/>
      <c r="IZ30" s="115"/>
      <c r="JA30" s="115"/>
      <c r="JB30" s="115"/>
      <c r="JC30" s="115"/>
      <c r="JD30" s="115"/>
      <c r="JE30" s="115"/>
      <c r="JF30" s="115"/>
      <c r="JG30" s="115"/>
      <c r="JH30" s="115"/>
      <c r="JI30" s="115"/>
      <c r="JJ30" s="115"/>
      <c r="JK30" s="115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12"/>
      <c r="NJ30" s="113"/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4"/>
    </row>
    <row r="31" spans="1:387" ht="13.5" customHeight="1" x14ac:dyDescent="0.15">
      <c r="A31" s="2"/>
      <c r="B31" s="9"/>
      <c r="C31" s="2"/>
      <c r="D31" s="2"/>
      <c r="E31" s="2"/>
      <c r="F31" s="2"/>
      <c r="I31" s="123" t="s">
        <v>27</v>
      </c>
      <c r="J31" s="123"/>
      <c r="K31" s="123"/>
      <c r="L31" s="123"/>
      <c r="M31" s="123"/>
      <c r="N31" s="123"/>
      <c r="O31" s="123"/>
      <c r="P31" s="123"/>
      <c r="Q31" s="123"/>
      <c r="R31" s="124">
        <f>データ!Y7</f>
        <v>100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>
        <f>データ!Z7</f>
        <v>138</v>
      </c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>
        <f>データ!AA7</f>
        <v>155.30000000000001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>
        <f>データ!AB7</f>
        <v>128.9</v>
      </c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>
        <f>データ!AC7</f>
        <v>101.2</v>
      </c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23" t="s">
        <v>27</v>
      </c>
      <c r="CX31" s="123"/>
      <c r="CY31" s="123"/>
      <c r="CZ31" s="123"/>
      <c r="DA31" s="123"/>
      <c r="DB31" s="123"/>
      <c r="DC31" s="123"/>
      <c r="DD31" s="123"/>
      <c r="DE31" s="123"/>
      <c r="DF31" s="124">
        <f>データ!AJ7</f>
        <v>97.7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>
        <f>データ!AK7</f>
        <v>1.3</v>
      </c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>
        <f>データ!AL7</f>
        <v>0.5</v>
      </c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>
        <f>データ!AM7</f>
        <v>3.8</v>
      </c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>
        <f>データ!AN7</f>
        <v>1.9</v>
      </c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23" t="s">
        <v>27</v>
      </c>
      <c r="GL31" s="123"/>
      <c r="GM31" s="123"/>
      <c r="GN31" s="123"/>
      <c r="GO31" s="123"/>
      <c r="GP31" s="123"/>
      <c r="GQ31" s="123"/>
      <c r="GR31" s="123"/>
      <c r="GS31" s="123"/>
      <c r="GT31" s="122">
        <f>データ!AU7</f>
        <v>990</v>
      </c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>
        <f>データ!AV7</f>
        <v>37</v>
      </c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>
        <f>データ!AW7</f>
        <v>36</v>
      </c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>
        <f>データ!AX7</f>
        <v>133</v>
      </c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>
        <f>データ!AY7</f>
        <v>84</v>
      </c>
      <c r="IY31" s="122"/>
      <c r="IZ31" s="122"/>
      <c r="JA31" s="122"/>
      <c r="JB31" s="122"/>
      <c r="JC31" s="122"/>
      <c r="JD31" s="122"/>
      <c r="JE31" s="122"/>
      <c r="JF31" s="122"/>
      <c r="JG31" s="122"/>
      <c r="JH31" s="122"/>
      <c r="JI31" s="122"/>
      <c r="JJ31" s="122"/>
      <c r="JK31" s="122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6" t="s">
        <v>28</v>
      </c>
      <c r="NJ31" s="107"/>
      <c r="NK31" s="107"/>
      <c r="NL31" s="107"/>
      <c r="NM31" s="107"/>
      <c r="NN31" s="107"/>
      <c r="NO31" s="107"/>
      <c r="NP31" s="107"/>
      <c r="NQ31" s="107"/>
      <c r="NR31" s="107"/>
      <c r="NS31" s="107"/>
      <c r="NT31" s="107"/>
      <c r="NU31" s="107"/>
      <c r="NV31" s="107"/>
      <c r="NW31" s="108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23" t="s">
        <v>29</v>
      </c>
      <c r="J32" s="123"/>
      <c r="K32" s="123"/>
      <c r="L32" s="123"/>
      <c r="M32" s="123"/>
      <c r="N32" s="123"/>
      <c r="O32" s="123"/>
      <c r="P32" s="123"/>
      <c r="Q32" s="123"/>
      <c r="R32" s="124">
        <f>データ!AD7</f>
        <v>92.2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>
        <f>データ!AE7</f>
        <v>88.4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>
        <f>データ!AF7</f>
        <v>98.7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>
        <f>データ!AG7</f>
        <v>88.4</v>
      </c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>
        <f>データ!AH7</f>
        <v>92.8</v>
      </c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23" t="s">
        <v>29</v>
      </c>
      <c r="CX32" s="123"/>
      <c r="CY32" s="123"/>
      <c r="CZ32" s="123"/>
      <c r="DA32" s="123"/>
      <c r="DB32" s="123"/>
      <c r="DC32" s="123"/>
      <c r="DD32" s="123"/>
      <c r="DE32" s="123"/>
      <c r="DF32" s="124">
        <f>データ!AO7</f>
        <v>30.7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>
        <f>データ!AP7</f>
        <v>18.899999999999999</v>
      </c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>
        <f>データ!AQ7</f>
        <v>35.1</v>
      </c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>
        <f>データ!AR7</f>
        <v>31.3</v>
      </c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>
        <f>データ!AS7</f>
        <v>42</v>
      </c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23" t="s">
        <v>29</v>
      </c>
      <c r="GL32" s="123"/>
      <c r="GM32" s="123"/>
      <c r="GN32" s="123"/>
      <c r="GO32" s="123"/>
      <c r="GP32" s="123"/>
      <c r="GQ32" s="123"/>
      <c r="GR32" s="123"/>
      <c r="GS32" s="123"/>
      <c r="GT32" s="122">
        <f>データ!AZ7</f>
        <v>15437</v>
      </c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>
        <f>データ!BA7</f>
        <v>8029</v>
      </c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>
        <f>データ!BB7</f>
        <v>31150</v>
      </c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>
        <f>データ!BC7</f>
        <v>200830</v>
      </c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>
        <f>データ!BD7</f>
        <v>161674</v>
      </c>
      <c r="IY32" s="122"/>
      <c r="IZ32" s="122"/>
      <c r="JA32" s="122"/>
      <c r="JB32" s="122"/>
      <c r="JC32" s="122"/>
      <c r="JD32" s="122"/>
      <c r="JE32" s="122"/>
      <c r="JF32" s="122"/>
      <c r="JG32" s="122"/>
      <c r="JH32" s="122"/>
      <c r="JI32" s="122"/>
      <c r="JJ32" s="122"/>
      <c r="JK32" s="122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9" t="s">
        <v>144</v>
      </c>
      <c r="NJ32" s="110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1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9"/>
      <c r="NJ33" s="110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1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9"/>
      <c r="NJ34" s="110"/>
      <c r="NK34" s="110"/>
      <c r="NL34" s="110"/>
      <c r="NM34" s="110"/>
      <c r="NN34" s="110"/>
      <c r="NO34" s="110"/>
      <c r="NP34" s="110"/>
      <c r="NQ34" s="110"/>
      <c r="NR34" s="110"/>
      <c r="NS34" s="110"/>
      <c r="NT34" s="110"/>
      <c r="NU34" s="110"/>
      <c r="NV34" s="110"/>
      <c r="NW34" s="111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9"/>
      <c r="NJ35" s="110"/>
      <c r="NK35" s="110"/>
      <c r="NL35" s="110"/>
      <c r="NM35" s="110"/>
      <c r="NN35" s="110"/>
      <c r="NO35" s="110"/>
      <c r="NP35" s="110"/>
      <c r="NQ35" s="110"/>
      <c r="NR35" s="110"/>
      <c r="NS35" s="110"/>
      <c r="NT35" s="110"/>
      <c r="NU35" s="110"/>
      <c r="NV35" s="110"/>
      <c r="NW35" s="111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9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1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9"/>
      <c r="NJ37" s="110"/>
      <c r="NK37" s="110"/>
      <c r="NL37" s="110"/>
      <c r="NM37" s="110"/>
      <c r="NN37" s="110"/>
      <c r="NO37" s="110"/>
      <c r="NP37" s="110"/>
      <c r="NQ37" s="110"/>
      <c r="NR37" s="110"/>
      <c r="NS37" s="110"/>
      <c r="NT37" s="110"/>
      <c r="NU37" s="110"/>
      <c r="NV37" s="110"/>
      <c r="NW37" s="111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9"/>
      <c r="NJ38" s="110"/>
      <c r="NK38" s="110"/>
      <c r="NL38" s="110"/>
      <c r="NM38" s="110"/>
      <c r="NN38" s="110"/>
      <c r="NO38" s="110"/>
      <c r="NP38" s="110"/>
      <c r="NQ38" s="110"/>
      <c r="NR38" s="110"/>
      <c r="NS38" s="110"/>
      <c r="NT38" s="110"/>
      <c r="NU38" s="110"/>
      <c r="NV38" s="110"/>
      <c r="NW38" s="111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9"/>
      <c r="NJ39" s="110"/>
      <c r="NK39" s="110"/>
      <c r="NL39" s="110"/>
      <c r="NM39" s="110"/>
      <c r="NN39" s="110"/>
      <c r="NO39" s="110"/>
      <c r="NP39" s="110"/>
      <c r="NQ39" s="110"/>
      <c r="NR39" s="110"/>
      <c r="NS39" s="110"/>
      <c r="NT39" s="110"/>
      <c r="NU39" s="110"/>
      <c r="NV39" s="110"/>
      <c r="NW39" s="111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9"/>
      <c r="NJ40" s="110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1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9"/>
      <c r="NJ41" s="110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1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9"/>
      <c r="NJ42" s="110"/>
      <c r="NK42" s="110"/>
      <c r="NL42" s="110"/>
      <c r="NM42" s="110"/>
      <c r="NN42" s="110"/>
      <c r="NO42" s="110"/>
      <c r="NP42" s="110"/>
      <c r="NQ42" s="110"/>
      <c r="NR42" s="110"/>
      <c r="NS42" s="110"/>
      <c r="NT42" s="110"/>
      <c r="NU42" s="110"/>
      <c r="NV42" s="110"/>
      <c r="NW42" s="111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9"/>
      <c r="NJ43" s="110"/>
      <c r="NK43" s="110"/>
      <c r="NL43" s="110"/>
      <c r="NM43" s="110"/>
      <c r="NN43" s="110"/>
      <c r="NO43" s="110"/>
      <c r="NP43" s="110"/>
      <c r="NQ43" s="110"/>
      <c r="NR43" s="110"/>
      <c r="NS43" s="110"/>
      <c r="NT43" s="110"/>
      <c r="NU43" s="110"/>
      <c r="NV43" s="110"/>
      <c r="NW43" s="111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9"/>
      <c r="NJ44" s="110"/>
      <c r="NK44" s="110"/>
      <c r="NL44" s="110"/>
      <c r="NM44" s="110"/>
      <c r="NN44" s="110"/>
      <c r="NO44" s="110"/>
      <c r="NP44" s="110"/>
      <c r="NQ44" s="110"/>
      <c r="NR44" s="110"/>
      <c r="NS44" s="110"/>
      <c r="NT44" s="110"/>
      <c r="NU44" s="110"/>
      <c r="NV44" s="110"/>
      <c r="NW44" s="111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9"/>
      <c r="NJ45" s="110"/>
      <c r="NK45" s="110"/>
      <c r="NL45" s="110"/>
      <c r="NM45" s="110"/>
      <c r="NN45" s="110"/>
      <c r="NO45" s="110"/>
      <c r="NP45" s="110"/>
      <c r="NQ45" s="110"/>
      <c r="NR45" s="110"/>
      <c r="NS45" s="110"/>
      <c r="NT45" s="110"/>
      <c r="NU45" s="110"/>
      <c r="NV45" s="110"/>
      <c r="NW45" s="111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9"/>
      <c r="NJ46" s="110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1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12"/>
      <c r="NJ47" s="113"/>
      <c r="NK47" s="113"/>
      <c r="NL47" s="113"/>
      <c r="NM47" s="113"/>
      <c r="NN47" s="113"/>
      <c r="NO47" s="113"/>
      <c r="NP47" s="113"/>
      <c r="NQ47" s="113"/>
      <c r="NR47" s="113"/>
      <c r="NS47" s="113"/>
      <c r="NT47" s="113"/>
      <c r="NU47" s="113"/>
      <c r="NV47" s="113"/>
      <c r="NW47" s="114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6" t="s">
        <v>30</v>
      </c>
      <c r="NJ48" s="107"/>
      <c r="NK48" s="107"/>
      <c r="NL48" s="107"/>
      <c r="NM48" s="107"/>
      <c r="NN48" s="107"/>
      <c r="NO48" s="107"/>
      <c r="NP48" s="107"/>
      <c r="NQ48" s="107"/>
      <c r="NR48" s="107"/>
      <c r="NS48" s="107"/>
      <c r="NT48" s="107"/>
      <c r="NU48" s="107"/>
      <c r="NV48" s="107"/>
      <c r="NW48" s="108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9" t="s">
        <v>142</v>
      </c>
      <c r="NJ49" s="110"/>
      <c r="NK49" s="110"/>
      <c r="NL49" s="110"/>
      <c r="NM49" s="110"/>
      <c r="NN49" s="110"/>
      <c r="NO49" s="110"/>
      <c r="NP49" s="110"/>
      <c r="NQ49" s="110"/>
      <c r="NR49" s="110"/>
      <c r="NS49" s="110"/>
      <c r="NT49" s="110"/>
      <c r="NU49" s="110"/>
      <c r="NV49" s="110"/>
      <c r="NW49" s="111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9"/>
      <c r="NJ50" s="110"/>
      <c r="NK50" s="110"/>
      <c r="NL50" s="110"/>
      <c r="NM50" s="110"/>
      <c r="NN50" s="110"/>
      <c r="NO50" s="110"/>
      <c r="NP50" s="110"/>
      <c r="NQ50" s="110"/>
      <c r="NR50" s="110"/>
      <c r="NS50" s="110"/>
      <c r="NT50" s="110"/>
      <c r="NU50" s="110"/>
      <c r="NV50" s="110"/>
      <c r="NW50" s="111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9"/>
      <c r="NJ51" s="110"/>
      <c r="NK51" s="110"/>
      <c r="NL51" s="110"/>
      <c r="NM51" s="110"/>
      <c r="NN51" s="110"/>
      <c r="NO51" s="110"/>
      <c r="NP51" s="110"/>
      <c r="NQ51" s="110"/>
      <c r="NR51" s="110"/>
      <c r="NS51" s="110"/>
      <c r="NT51" s="110"/>
      <c r="NU51" s="110"/>
      <c r="NV51" s="110"/>
      <c r="NW51" s="111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5" t="str">
        <f>データ!$B$11</f>
        <v>H29</v>
      </c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 t="str">
        <f>データ!$C$11</f>
        <v>H30</v>
      </c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 t="str">
        <f>データ!$D$11</f>
        <v>R01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 t="str">
        <f>データ!$E$11</f>
        <v>R02</v>
      </c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 t="str">
        <f>データ!$F$11</f>
        <v>R03</v>
      </c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5" t="str">
        <f>データ!$B$11</f>
        <v>H29</v>
      </c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 t="str">
        <f>データ!$C$11</f>
        <v>H30</v>
      </c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 t="str">
        <f>データ!$D$11</f>
        <v>R01</v>
      </c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 t="str">
        <f>データ!$E$11</f>
        <v>R02</v>
      </c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 t="str">
        <f>データ!$F$11</f>
        <v>R03</v>
      </c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5" t="str">
        <f>データ!$B$11</f>
        <v>H29</v>
      </c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 t="str">
        <f>データ!$C$11</f>
        <v>H30</v>
      </c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 t="str">
        <f>データ!$D$11</f>
        <v>R01</v>
      </c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 t="str">
        <f>データ!$E$11</f>
        <v>R02</v>
      </c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  <c r="IW52" s="115"/>
      <c r="IX52" s="115" t="str">
        <f>データ!$F$11</f>
        <v>R03</v>
      </c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5" t="str">
        <f>データ!$B$11</f>
        <v>H29</v>
      </c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 t="str">
        <f>データ!$C$11</f>
        <v>H30</v>
      </c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 t="str">
        <f>データ!$D$11</f>
        <v>R01</v>
      </c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 t="str">
        <f>データ!$E$11</f>
        <v>R02</v>
      </c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 t="str">
        <f>データ!$F$11</f>
        <v>R03</v>
      </c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2"/>
      <c r="NA52" s="2"/>
      <c r="NB52" s="2"/>
      <c r="NC52" s="2"/>
      <c r="ND52" s="2"/>
      <c r="NE52" s="2"/>
      <c r="NF52" s="2"/>
      <c r="NG52" s="10"/>
      <c r="NH52" s="2"/>
      <c r="NI52" s="109"/>
      <c r="NJ52" s="110"/>
      <c r="NK52" s="110"/>
      <c r="NL52" s="110"/>
      <c r="NM52" s="110"/>
      <c r="NN52" s="110"/>
      <c r="NO52" s="110"/>
      <c r="NP52" s="110"/>
      <c r="NQ52" s="110"/>
      <c r="NR52" s="110"/>
      <c r="NS52" s="110"/>
      <c r="NT52" s="110"/>
      <c r="NU52" s="110"/>
      <c r="NV52" s="110"/>
      <c r="NW52" s="111"/>
    </row>
    <row r="53" spans="1:387" ht="13.5" customHeight="1" x14ac:dyDescent="0.15">
      <c r="A53" s="2"/>
      <c r="B53" s="9"/>
      <c r="C53" s="2"/>
      <c r="D53" s="2"/>
      <c r="E53" s="2"/>
      <c r="F53" s="2"/>
      <c r="I53" s="123" t="s">
        <v>27</v>
      </c>
      <c r="J53" s="123"/>
      <c r="K53" s="123"/>
      <c r="L53" s="123"/>
      <c r="M53" s="123"/>
      <c r="N53" s="123"/>
      <c r="O53" s="123"/>
      <c r="P53" s="123"/>
      <c r="Q53" s="123"/>
      <c r="R53" s="124">
        <f>データ!BF7</f>
        <v>13.4</v>
      </c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>
        <f>データ!BG7</f>
        <v>12.9</v>
      </c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>
        <f>データ!BH7</f>
        <v>13.6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>
        <f>データ!BI7</f>
        <v>7.6</v>
      </c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>
        <f>データ!BJ7</f>
        <v>8.8000000000000007</v>
      </c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23" t="s">
        <v>27</v>
      </c>
      <c r="CX53" s="123"/>
      <c r="CY53" s="123"/>
      <c r="CZ53" s="123"/>
      <c r="DA53" s="123"/>
      <c r="DB53" s="123"/>
      <c r="DC53" s="123"/>
      <c r="DD53" s="123"/>
      <c r="DE53" s="123"/>
      <c r="DF53" s="124">
        <f>データ!BQ7</f>
        <v>49.7</v>
      </c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>
        <f>データ!BR7</f>
        <v>39.9</v>
      </c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>
        <f>データ!BS7</f>
        <v>31.8</v>
      </c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>
        <f>データ!BT7</f>
        <v>34.299999999999997</v>
      </c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>
        <f>データ!BU7</f>
        <v>34.799999999999997</v>
      </c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23" t="s">
        <v>27</v>
      </c>
      <c r="GL53" s="123"/>
      <c r="GM53" s="123"/>
      <c r="GN53" s="123"/>
      <c r="GO53" s="123"/>
      <c r="GP53" s="123"/>
      <c r="GQ53" s="123"/>
      <c r="GR53" s="123"/>
      <c r="GS53" s="123"/>
      <c r="GT53" s="124">
        <f>データ!CB7</f>
        <v>19.2</v>
      </c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>
        <f>データ!CC7</f>
        <v>29.7</v>
      </c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>
        <f>データ!CD7</f>
        <v>38.700000000000003</v>
      </c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>
        <f>データ!CE7</f>
        <v>94.8</v>
      </c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  <c r="IW53" s="124"/>
      <c r="IX53" s="124">
        <f>データ!CF7</f>
        <v>95.4</v>
      </c>
      <c r="IY53" s="124"/>
      <c r="IZ53" s="124"/>
      <c r="JA53" s="124"/>
      <c r="JB53" s="124"/>
      <c r="JC53" s="124"/>
      <c r="JD53" s="124"/>
      <c r="JE53" s="124"/>
      <c r="JF53" s="124"/>
      <c r="JG53" s="124"/>
      <c r="JH53" s="124"/>
      <c r="JI53" s="124"/>
      <c r="JJ53" s="124"/>
      <c r="JK53" s="124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23" t="s">
        <v>27</v>
      </c>
      <c r="JZ53" s="123"/>
      <c r="KA53" s="123"/>
      <c r="KB53" s="123"/>
      <c r="KC53" s="123"/>
      <c r="KD53" s="123"/>
      <c r="KE53" s="123"/>
      <c r="KF53" s="123"/>
      <c r="KG53" s="123"/>
      <c r="KH53" s="122">
        <f>データ!CM7</f>
        <v>-1449</v>
      </c>
      <c r="KI53" s="122"/>
      <c r="KJ53" s="122"/>
      <c r="KK53" s="122"/>
      <c r="KL53" s="122"/>
      <c r="KM53" s="122"/>
      <c r="KN53" s="122"/>
      <c r="KO53" s="122"/>
      <c r="KP53" s="122"/>
      <c r="KQ53" s="122"/>
      <c r="KR53" s="122"/>
      <c r="KS53" s="122"/>
      <c r="KT53" s="122"/>
      <c r="KU53" s="122"/>
      <c r="KV53" s="122">
        <f>データ!CN7</f>
        <v>1527</v>
      </c>
      <c r="KW53" s="122"/>
      <c r="KX53" s="122"/>
      <c r="KY53" s="122"/>
      <c r="KZ53" s="122"/>
      <c r="LA53" s="122"/>
      <c r="LB53" s="122"/>
      <c r="LC53" s="122"/>
      <c r="LD53" s="122"/>
      <c r="LE53" s="122"/>
      <c r="LF53" s="122"/>
      <c r="LG53" s="122"/>
      <c r="LH53" s="122"/>
      <c r="LI53" s="122"/>
      <c r="LJ53" s="122">
        <f>データ!CO7</f>
        <v>2395</v>
      </c>
      <c r="LK53" s="122"/>
      <c r="LL53" s="122"/>
      <c r="LM53" s="122"/>
      <c r="LN53" s="122"/>
      <c r="LO53" s="122"/>
      <c r="LP53" s="122"/>
      <c r="LQ53" s="122"/>
      <c r="LR53" s="122"/>
      <c r="LS53" s="122"/>
      <c r="LT53" s="122"/>
      <c r="LU53" s="122"/>
      <c r="LV53" s="122"/>
      <c r="LW53" s="122"/>
      <c r="LX53" s="122">
        <f>データ!CP7</f>
        <v>716</v>
      </c>
      <c r="LY53" s="122"/>
      <c r="LZ53" s="122"/>
      <c r="MA53" s="122"/>
      <c r="MB53" s="122"/>
      <c r="MC53" s="122"/>
      <c r="MD53" s="122"/>
      <c r="ME53" s="122"/>
      <c r="MF53" s="122"/>
      <c r="MG53" s="122"/>
      <c r="MH53" s="122"/>
      <c r="MI53" s="122"/>
      <c r="MJ53" s="122"/>
      <c r="MK53" s="122"/>
      <c r="ML53" s="122">
        <f>データ!CQ7</f>
        <v>-30</v>
      </c>
      <c r="MM53" s="122"/>
      <c r="MN53" s="122"/>
      <c r="MO53" s="122"/>
      <c r="MP53" s="122"/>
      <c r="MQ53" s="122"/>
      <c r="MR53" s="122"/>
      <c r="MS53" s="122"/>
      <c r="MT53" s="122"/>
      <c r="MU53" s="122"/>
      <c r="MV53" s="122"/>
      <c r="MW53" s="122"/>
      <c r="MX53" s="122"/>
      <c r="MY53" s="122"/>
      <c r="MZ53" s="2"/>
      <c r="NA53" s="2"/>
      <c r="NB53" s="2"/>
      <c r="NC53" s="2"/>
      <c r="ND53" s="2"/>
      <c r="NE53" s="2"/>
      <c r="NF53" s="2"/>
      <c r="NG53" s="10"/>
      <c r="NH53" s="2"/>
      <c r="NI53" s="109"/>
      <c r="NJ53" s="110"/>
      <c r="NK53" s="110"/>
      <c r="NL53" s="110"/>
      <c r="NM53" s="110"/>
      <c r="NN53" s="110"/>
      <c r="NO53" s="110"/>
      <c r="NP53" s="110"/>
      <c r="NQ53" s="110"/>
      <c r="NR53" s="110"/>
      <c r="NS53" s="110"/>
      <c r="NT53" s="110"/>
      <c r="NU53" s="110"/>
      <c r="NV53" s="110"/>
      <c r="NW53" s="111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23" t="s">
        <v>29</v>
      </c>
      <c r="J54" s="123"/>
      <c r="K54" s="123"/>
      <c r="L54" s="123"/>
      <c r="M54" s="123"/>
      <c r="N54" s="123"/>
      <c r="O54" s="123"/>
      <c r="P54" s="123"/>
      <c r="Q54" s="123"/>
      <c r="R54" s="124">
        <f>データ!BK7</f>
        <v>15.5</v>
      </c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>
        <f>データ!BL7</f>
        <v>15.7</v>
      </c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>
        <f>データ!BM7</f>
        <v>17.2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>
        <f>データ!BN7</f>
        <v>13.3</v>
      </c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>
        <f>データ!BO7</f>
        <v>6.4</v>
      </c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23" t="s">
        <v>29</v>
      </c>
      <c r="CX54" s="123"/>
      <c r="CY54" s="123"/>
      <c r="CZ54" s="123"/>
      <c r="DA54" s="123"/>
      <c r="DB54" s="123"/>
      <c r="DC54" s="123"/>
      <c r="DD54" s="123"/>
      <c r="DE54" s="123"/>
      <c r="DF54" s="124">
        <f>データ!BV7</f>
        <v>45.4</v>
      </c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>
        <f>データ!BW7</f>
        <v>36.1</v>
      </c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>
        <f>データ!BX7</f>
        <v>41.7</v>
      </c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>
        <f>データ!BY7</f>
        <v>292.8</v>
      </c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>
        <f>データ!BZ7</f>
        <v>58.5</v>
      </c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23" t="s">
        <v>29</v>
      </c>
      <c r="GL54" s="123"/>
      <c r="GM54" s="123"/>
      <c r="GN54" s="123"/>
      <c r="GO54" s="123"/>
      <c r="GP54" s="123"/>
      <c r="GQ54" s="123"/>
      <c r="GR54" s="123"/>
      <c r="GS54" s="123"/>
      <c r="GT54" s="124">
        <f>データ!CG7</f>
        <v>-21.9</v>
      </c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>
        <f>データ!CH7</f>
        <v>-56.5</v>
      </c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>
        <f>データ!CI7</f>
        <v>-38.1</v>
      </c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>
        <f>データ!CJ7</f>
        <v>-73</v>
      </c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  <c r="IV54" s="124"/>
      <c r="IW54" s="124"/>
      <c r="IX54" s="124">
        <f>データ!CK7</f>
        <v>-61.8</v>
      </c>
      <c r="IY54" s="124"/>
      <c r="IZ54" s="124"/>
      <c r="JA54" s="124"/>
      <c r="JB54" s="124"/>
      <c r="JC54" s="124"/>
      <c r="JD54" s="124"/>
      <c r="JE54" s="124"/>
      <c r="JF54" s="124"/>
      <c r="JG54" s="124"/>
      <c r="JH54" s="124"/>
      <c r="JI54" s="124"/>
      <c r="JJ54" s="124"/>
      <c r="JK54" s="124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23" t="s">
        <v>29</v>
      </c>
      <c r="JZ54" s="123"/>
      <c r="KA54" s="123"/>
      <c r="KB54" s="123"/>
      <c r="KC54" s="123"/>
      <c r="KD54" s="123"/>
      <c r="KE54" s="123"/>
      <c r="KF54" s="123"/>
      <c r="KG54" s="123"/>
      <c r="KH54" s="125">
        <f>データ!CR7</f>
        <v>-13739</v>
      </c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6"/>
      <c r="KU54" s="127"/>
      <c r="KV54" s="125">
        <f>データ!CS7</f>
        <v>-14463</v>
      </c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>
        <f>データ!CT7</f>
        <v>-19399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7"/>
      <c r="LX54" s="125">
        <f>データ!CU7</f>
        <v>-27446</v>
      </c>
      <c r="LY54" s="126"/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7"/>
      <c r="ML54" s="125">
        <f>データ!CV7</f>
        <v>-15708</v>
      </c>
      <c r="MM54" s="126"/>
      <c r="MN54" s="126"/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7"/>
      <c r="MZ54" s="2"/>
      <c r="NA54" s="2"/>
      <c r="NB54" s="2"/>
      <c r="NC54" s="2"/>
      <c r="ND54" s="2"/>
      <c r="NE54" s="2"/>
      <c r="NF54" s="2"/>
      <c r="NG54" s="10"/>
      <c r="NH54" s="2"/>
      <c r="NI54" s="109"/>
      <c r="NJ54" s="110"/>
      <c r="NK54" s="110"/>
      <c r="NL54" s="110"/>
      <c r="NM54" s="110"/>
      <c r="NN54" s="110"/>
      <c r="NO54" s="110"/>
      <c r="NP54" s="110"/>
      <c r="NQ54" s="110"/>
      <c r="NR54" s="110"/>
      <c r="NS54" s="110"/>
      <c r="NT54" s="110"/>
      <c r="NU54" s="110"/>
      <c r="NV54" s="110"/>
      <c r="NW54" s="111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9"/>
      <c r="NJ55" s="110"/>
      <c r="NK55" s="110"/>
      <c r="NL55" s="110"/>
      <c r="NM55" s="110"/>
      <c r="NN55" s="110"/>
      <c r="NO55" s="110"/>
      <c r="NP55" s="110"/>
      <c r="NQ55" s="110"/>
      <c r="NR55" s="110"/>
      <c r="NS55" s="110"/>
      <c r="NT55" s="110"/>
      <c r="NU55" s="110"/>
      <c r="NV55" s="110"/>
      <c r="NW55" s="111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9"/>
      <c r="NJ56" s="110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1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9"/>
      <c r="NJ57" s="110"/>
      <c r="NK57" s="110"/>
      <c r="NL57" s="110"/>
      <c r="NM57" s="110"/>
      <c r="NN57" s="110"/>
      <c r="NO57" s="110"/>
      <c r="NP57" s="110"/>
      <c r="NQ57" s="110"/>
      <c r="NR57" s="110"/>
      <c r="NS57" s="110"/>
      <c r="NT57" s="110"/>
      <c r="NU57" s="110"/>
      <c r="NV57" s="110"/>
      <c r="NW57" s="111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9"/>
      <c r="NJ58" s="110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1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9"/>
      <c r="NJ59" s="110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1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100" t="s">
        <v>31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8"/>
      <c r="NC60" s="8"/>
      <c r="ND60" s="8"/>
      <c r="NE60" s="8"/>
      <c r="NF60" s="8"/>
      <c r="NG60" s="21"/>
      <c r="NH60" s="2"/>
      <c r="NI60" s="109"/>
      <c r="NJ60" s="110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1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  <c r="LM61" s="101"/>
      <c r="LN61" s="101"/>
      <c r="LO61" s="101"/>
      <c r="LP61" s="101"/>
      <c r="LQ61" s="101"/>
      <c r="LR61" s="101"/>
      <c r="LS61" s="101"/>
      <c r="LT61" s="101"/>
      <c r="LU61" s="101"/>
      <c r="LV61" s="101"/>
      <c r="LW61" s="101"/>
      <c r="LX61" s="101"/>
      <c r="LY61" s="101"/>
      <c r="LZ61" s="101"/>
      <c r="MA61" s="101"/>
      <c r="MB61" s="101"/>
      <c r="MC61" s="101"/>
      <c r="MD61" s="101"/>
      <c r="ME61" s="101"/>
      <c r="MF61" s="101"/>
      <c r="MG61" s="101"/>
      <c r="MH61" s="101"/>
      <c r="MI61" s="101"/>
      <c r="MJ61" s="101"/>
      <c r="MK61" s="101"/>
      <c r="ML61" s="101"/>
      <c r="MM61" s="101"/>
      <c r="MN61" s="101"/>
      <c r="MO61" s="101"/>
      <c r="MP61" s="101"/>
      <c r="MQ61" s="101"/>
      <c r="MR61" s="101"/>
      <c r="MS61" s="101"/>
      <c r="MT61" s="101"/>
      <c r="MU61" s="101"/>
      <c r="MV61" s="101"/>
      <c r="MW61" s="101"/>
      <c r="MX61" s="101"/>
      <c r="MY61" s="101"/>
      <c r="MZ61" s="101"/>
      <c r="NA61" s="101"/>
      <c r="NB61" s="8"/>
      <c r="NC61" s="8"/>
      <c r="ND61" s="8"/>
      <c r="NE61" s="8"/>
      <c r="NF61" s="8"/>
      <c r="NG61" s="21"/>
      <c r="NH61" s="2"/>
      <c r="NI61" s="109"/>
      <c r="NJ61" s="110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1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9"/>
      <c r="NJ62" s="110"/>
      <c r="NK62" s="110"/>
      <c r="NL62" s="110"/>
      <c r="NM62" s="110"/>
      <c r="NN62" s="110"/>
      <c r="NO62" s="110"/>
      <c r="NP62" s="110"/>
      <c r="NQ62" s="110"/>
      <c r="NR62" s="110"/>
      <c r="NS62" s="110"/>
      <c r="NT62" s="110"/>
      <c r="NU62" s="110"/>
      <c r="NV62" s="110"/>
      <c r="NW62" s="111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8" t="s">
        <v>32</v>
      </c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9"/>
      <c r="NJ63" s="110"/>
      <c r="NK63" s="110"/>
      <c r="NL63" s="110"/>
      <c r="NM63" s="110"/>
      <c r="NN63" s="110"/>
      <c r="NO63" s="110"/>
      <c r="NP63" s="110"/>
      <c r="NQ63" s="110"/>
      <c r="NR63" s="110"/>
      <c r="NS63" s="110"/>
      <c r="NT63" s="110"/>
      <c r="NU63" s="110"/>
      <c r="NV63" s="110"/>
      <c r="NW63" s="111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12"/>
      <c r="NJ64" s="113"/>
      <c r="NK64" s="113"/>
      <c r="NL64" s="113"/>
      <c r="NM64" s="113"/>
      <c r="NN64" s="113"/>
      <c r="NO64" s="113"/>
      <c r="NP64" s="113"/>
      <c r="NQ64" s="113"/>
      <c r="NR64" s="113"/>
      <c r="NS64" s="113"/>
      <c r="NT64" s="113"/>
      <c r="NU64" s="113"/>
      <c r="NV64" s="113"/>
      <c r="NW64" s="114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6" t="s">
        <v>33</v>
      </c>
      <c r="NJ65" s="107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8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9" t="s">
        <v>143</v>
      </c>
      <c r="NJ66" s="110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1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9">
        <f>データ!DI6</f>
        <v>1</v>
      </c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9"/>
      <c r="NJ67" s="110"/>
      <c r="NK67" s="110"/>
      <c r="NL67" s="110"/>
      <c r="NM67" s="110"/>
      <c r="NN67" s="110"/>
      <c r="NO67" s="110"/>
      <c r="NP67" s="110"/>
      <c r="NQ67" s="110"/>
      <c r="NR67" s="110"/>
      <c r="NS67" s="110"/>
      <c r="NT67" s="110"/>
      <c r="NU67" s="110"/>
      <c r="NV67" s="110"/>
      <c r="NW67" s="111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9"/>
      <c r="NJ68" s="110"/>
      <c r="NK68" s="110"/>
      <c r="NL68" s="110"/>
      <c r="NM68" s="110"/>
      <c r="NN68" s="110"/>
      <c r="NO68" s="110"/>
      <c r="NP68" s="110"/>
      <c r="NQ68" s="110"/>
      <c r="NR68" s="110"/>
      <c r="NS68" s="110"/>
      <c r="NT68" s="110"/>
      <c r="NU68" s="110"/>
      <c r="NV68" s="110"/>
      <c r="NW68" s="111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9"/>
      <c r="NJ69" s="110"/>
      <c r="NK69" s="110"/>
      <c r="NL69" s="110"/>
      <c r="NM69" s="110"/>
      <c r="NN69" s="110"/>
      <c r="NO69" s="110"/>
      <c r="NP69" s="110"/>
      <c r="NQ69" s="110"/>
      <c r="NR69" s="110"/>
      <c r="NS69" s="110"/>
      <c r="NT69" s="110"/>
      <c r="NU69" s="110"/>
      <c r="NV69" s="110"/>
      <c r="NW69" s="111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9"/>
      <c r="NJ70" s="110"/>
      <c r="NK70" s="110"/>
      <c r="NL70" s="110"/>
      <c r="NM70" s="110"/>
      <c r="NN70" s="110"/>
      <c r="NO70" s="110"/>
      <c r="NP70" s="110"/>
      <c r="NQ70" s="110"/>
      <c r="NR70" s="110"/>
      <c r="NS70" s="110"/>
      <c r="NT70" s="110"/>
      <c r="NU70" s="110"/>
      <c r="NV70" s="110"/>
      <c r="NW70" s="111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9"/>
      <c r="NJ71" s="110"/>
      <c r="NK71" s="110"/>
      <c r="NL71" s="110"/>
      <c r="NM71" s="110"/>
      <c r="NN71" s="110"/>
      <c r="NO71" s="110"/>
      <c r="NP71" s="110"/>
      <c r="NQ71" s="110"/>
      <c r="NR71" s="110"/>
      <c r="NS71" s="110"/>
      <c r="NT71" s="110"/>
      <c r="NU71" s="110"/>
      <c r="NV71" s="110"/>
      <c r="NW71" s="111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8" t="s">
        <v>34</v>
      </c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9"/>
      <c r="NJ72" s="110"/>
      <c r="NK72" s="110"/>
      <c r="NL72" s="110"/>
      <c r="NM72" s="110"/>
      <c r="NN72" s="110"/>
      <c r="NO72" s="110"/>
      <c r="NP72" s="110"/>
      <c r="NQ72" s="110"/>
      <c r="NR72" s="110"/>
      <c r="NS72" s="110"/>
      <c r="NT72" s="110"/>
      <c r="NU72" s="110"/>
      <c r="NV72" s="110"/>
      <c r="NW72" s="111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9"/>
      <c r="NJ73" s="110"/>
      <c r="NK73" s="110"/>
      <c r="NL73" s="110"/>
      <c r="NM73" s="110"/>
      <c r="NN73" s="110"/>
      <c r="NO73" s="110"/>
      <c r="NP73" s="110"/>
      <c r="NQ73" s="110"/>
      <c r="NR73" s="110"/>
      <c r="NS73" s="110"/>
      <c r="NT73" s="110"/>
      <c r="NU73" s="110"/>
      <c r="NV73" s="110"/>
      <c r="NW73" s="111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9"/>
      <c r="NJ74" s="110"/>
      <c r="NK74" s="110"/>
      <c r="NL74" s="110"/>
      <c r="NM74" s="110"/>
      <c r="NN74" s="110"/>
      <c r="NO74" s="110"/>
      <c r="NP74" s="110"/>
      <c r="NQ74" s="110"/>
      <c r="NR74" s="110"/>
      <c r="NS74" s="110"/>
      <c r="NT74" s="110"/>
      <c r="NU74" s="110"/>
      <c r="NV74" s="110"/>
      <c r="NW74" s="111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9"/>
      <c r="NJ75" s="110"/>
      <c r="NK75" s="110"/>
      <c r="NL75" s="110"/>
      <c r="NM75" s="110"/>
      <c r="NN75" s="110"/>
      <c r="NO75" s="110"/>
      <c r="NP75" s="110"/>
      <c r="NQ75" s="110"/>
      <c r="NR75" s="110"/>
      <c r="NS75" s="110"/>
      <c r="NT75" s="110"/>
      <c r="NU75" s="110"/>
      <c r="NV75" s="110"/>
      <c r="NW75" s="111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5" t="str">
        <f>データ!$B$11</f>
        <v>H29</v>
      </c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 t="str">
        <f>データ!$C$11</f>
        <v>H30</v>
      </c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 t="str">
        <f>データ!$D$11</f>
        <v>R01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 t="str">
        <f>データ!$E$11</f>
        <v>R02</v>
      </c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 t="str">
        <f>データ!$F$11</f>
        <v>R03</v>
      </c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9">
        <f>データ!DJ6</f>
        <v>0</v>
      </c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5" t="str">
        <f>データ!$B$11</f>
        <v>H29</v>
      </c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 t="str">
        <f>データ!$C$11</f>
        <v>H30</v>
      </c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 t="str">
        <f>データ!$D$11</f>
        <v>R01</v>
      </c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 t="str">
        <f>データ!$E$11</f>
        <v>R02</v>
      </c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 t="str">
        <f>データ!$F$11</f>
        <v>R03</v>
      </c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5" t="str">
        <f>データ!$B$11</f>
        <v>H29</v>
      </c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 t="str">
        <f>データ!$C$11</f>
        <v>H30</v>
      </c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 t="str">
        <f>データ!$D$11</f>
        <v>R01</v>
      </c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 t="str">
        <f>データ!$E$11</f>
        <v>R02</v>
      </c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 t="str">
        <f>データ!$F$11</f>
        <v>R03</v>
      </c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2"/>
      <c r="NA76" s="2"/>
      <c r="NB76" s="2"/>
      <c r="NC76" s="2"/>
      <c r="ND76" s="2"/>
      <c r="NE76" s="2"/>
      <c r="NF76" s="22"/>
      <c r="NG76" s="10"/>
      <c r="NH76" s="2"/>
      <c r="NI76" s="109"/>
      <c r="NJ76" s="110"/>
      <c r="NK76" s="110"/>
      <c r="NL76" s="110"/>
      <c r="NM76" s="110"/>
      <c r="NN76" s="110"/>
      <c r="NO76" s="110"/>
      <c r="NP76" s="110"/>
      <c r="NQ76" s="110"/>
      <c r="NR76" s="110"/>
      <c r="NS76" s="110"/>
      <c r="NT76" s="110"/>
      <c r="NU76" s="110"/>
      <c r="NV76" s="110"/>
      <c r="NW76" s="111"/>
    </row>
    <row r="77" spans="1:387" ht="13.5" customHeight="1" x14ac:dyDescent="0.15">
      <c r="A77" s="2"/>
      <c r="B77" s="9"/>
      <c r="C77" s="2"/>
      <c r="D77" s="2"/>
      <c r="E77" s="2"/>
      <c r="F77" s="2"/>
      <c r="I77" s="123" t="s">
        <v>27</v>
      </c>
      <c r="J77" s="123"/>
      <c r="K77" s="123"/>
      <c r="L77" s="123"/>
      <c r="M77" s="123"/>
      <c r="N77" s="123"/>
      <c r="O77" s="123"/>
      <c r="P77" s="123"/>
      <c r="Q77" s="123"/>
      <c r="R77" s="130" t="str">
        <f>データ!CX7</f>
        <v xml:space="preserve"> </v>
      </c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 t="str">
        <f>データ!CY7</f>
        <v xml:space="preserve"> </v>
      </c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 t="str">
        <f>データ!CZ7</f>
        <v xml:space="preserve"> </v>
      </c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 t="str">
        <f>データ!DA7</f>
        <v xml:space="preserve"> </v>
      </c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 t="str">
        <f>データ!DB7</f>
        <v xml:space="preserve"> </v>
      </c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23" t="s">
        <v>27</v>
      </c>
      <c r="GL77" s="123"/>
      <c r="GM77" s="123"/>
      <c r="GN77" s="123"/>
      <c r="GO77" s="123"/>
      <c r="GP77" s="123"/>
      <c r="GQ77" s="123"/>
      <c r="GR77" s="123"/>
      <c r="GS77" s="123"/>
      <c r="GT77" s="130" t="str">
        <f>データ!DK7</f>
        <v xml:space="preserve"> </v>
      </c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  <c r="HG77" s="130"/>
      <c r="HH77" s="130" t="str">
        <f>データ!DL7</f>
        <v xml:space="preserve"> </v>
      </c>
      <c r="HI77" s="130"/>
      <c r="HJ77" s="130"/>
      <c r="HK77" s="130"/>
      <c r="HL77" s="130"/>
      <c r="HM77" s="130"/>
      <c r="HN77" s="130"/>
      <c r="HO77" s="130"/>
      <c r="HP77" s="130"/>
      <c r="HQ77" s="130"/>
      <c r="HR77" s="130"/>
      <c r="HS77" s="130"/>
      <c r="HT77" s="130"/>
      <c r="HU77" s="130"/>
      <c r="HV77" s="130" t="str">
        <f>データ!DM7</f>
        <v xml:space="preserve"> </v>
      </c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  <c r="IJ77" s="130" t="str">
        <f>データ!DN7</f>
        <v xml:space="preserve"> </v>
      </c>
      <c r="IK77" s="130"/>
      <c r="IL77" s="130"/>
      <c r="IM77" s="130"/>
      <c r="IN77" s="130"/>
      <c r="IO77" s="130"/>
      <c r="IP77" s="130"/>
      <c r="IQ77" s="130"/>
      <c r="IR77" s="130"/>
      <c r="IS77" s="130"/>
      <c r="IT77" s="130"/>
      <c r="IU77" s="130"/>
      <c r="IV77" s="130"/>
      <c r="IW77" s="130"/>
      <c r="IX77" s="130" t="str">
        <f>データ!DO7</f>
        <v xml:space="preserve"> </v>
      </c>
      <c r="IY77" s="130"/>
      <c r="IZ77" s="130"/>
      <c r="JA77" s="130"/>
      <c r="JB77" s="130"/>
      <c r="JC77" s="130"/>
      <c r="JD77" s="130"/>
      <c r="JE77" s="130"/>
      <c r="JF77" s="130"/>
      <c r="JG77" s="130"/>
      <c r="JH77" s="130"/>
      <c r="JI77" s="130"/>
      <c r="JJ77" s="130"/>
      <c r="JK77" s="130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23" t="s">
        <v>27</v>
      </c>
      <c r="JZ77" s="123"/>
      <c r="KA77" s="123"/>
      <c r="KB77" s="123"/>
      <c r="KC77" s="123"/>
      <c r="KD77" s="123"/>
      <c r="KE77" s="123"/>
      <c r="KF77" s="123"/>
      <c r="KG77" s="123"/>
      <c r="KH77" s="124">
        <f>データ!DV7</f>
        <v>0</v>
      </c>
      <c r="KI77" s="124"/>
      <c r="KJ77" s="124"/>
      <c r="KK77" s="124"/>
      <c r="KL77" s="124"/>
      <c r="KM77" s="124"/>
      <c r="KN77" s="124"/>
      <c r="KO77" s="124"/>
      <c r="KP77" s="124"/>
      <c r="KQ77" s="124"/>
      <c r="KR77" s="124"/>
      <c r="KS77" s="124"/>
      <c r="KT77" s="124"/>
      <c r="KU77" s="124"/>
      <c r="KV77" s="124">
        <f>データ!DW7</f>
        <v>0</v>
      </c>
      <c r="KW77" s="124"/>
      <c r="KX77" s="124"/>
      <c r="KY77" s="124"/>
      <c r="KZ77" s="124"/>
      <c r="LA77" s="124"/>
      <c r="LB77" s="124"/>
      <c r="LC77" s="124"/>
      <c r="LD77" s="124"/>
      <c r="LE77" s="124"/>
      <c r="LF77" s="124"/>
      <c r="LG77" s="124"/>
      <c r="LH77" s="124"/>
      <c r="LI77" s="124"/>
      <c r="LJ77" s="124">
        <f>データ!DX7</f>
        <v>0</v>
      </c>
      <c r="LK77" s="124"/>
      <c r="LL77" s="124"/>
      <c r="LM77" s="124"/>
      <c r="LN77" s="124"/>
      <c r="LO77" s="124"/>
      <c r="LP77" s="124"/>
      <c r="LQ77" s="124"/>
      <c r="LR77" s="124"/>
      <c r="LS77" s="124"/>
      <c r="LT77" s="124"/>
      <c r="LU77" s="124"/>
      <c r="LV77" s="124"/>
      <c r="LW77" s="124"/>
      <c r="LX77" s="124">
        <f>データ!DY7</f>
        <v>0</v>
      </c>
      <c r="LY77" s="124"/>
      <c r="LZ77" s="124"/>
      <c r="MA77" s="124"/>
      <c r="MB77" s="124"/>
      <c r="MC77" s="124"/>
      <c r="MD77" s="124"/>
      <c r="ME77" s="124"/>
      <c r="MF77" s="124"/>
      <c r="MG77" s="124"/>
      <c r="MH77" s="124"/>
      <c r="MI77" s="124"/>
      <c r="MJ77" s="124"/>
      <c r="MK77" s="124"/>
      <c r="ML77" s="124">
        <f>データ!DZ7</f>
        <v>0</v>
      </c>
      <c r="MM77" s="124"/>
      <c r="MN77" s="124"/>
      <c r="MO77" s="124"/>
      <c r="MP77" s="124"/>
      <c r="MQ77" s="124"/>
      <c r="MR77" s="124"/>
      <c r="MS77" s="124"/>
      <c r="MT77" s="124"/>
      <c r="MU77" s="124"/>
      <c r="MV77" s="124"/>
      <c r="MW77" s="124"/>
      <c r="MX77" s="124"/>
      <c r="MY77" s="124"/>
      <c r="MZ77" s="2"/>
      <c r="NA77" s="2"/>
      <c r="NB77" s="2"/>
      <c r="NC77" s="2"/>
      <c r="ND77" s="2"/>
      <c r="NE77" s="2"/>
      <c r="NF77" s="22"/>
      <c r="NG77" s="10"/>
      <c r="NH77" s="2"/>
      <c r="NI77" s="109"/>
      <c r="NJ77" s="110"/>
      <c r="NK77" s="110"/>
      <c r="NL77" s="110"/>
      <c r="NM77" s="110"/>
      <c r="NN77" s="110"/>
      <c r="NO77" s="110"/>
      <c r="NP77" s="110"/>
      <c r="NQ77" s="110"/>
      <c r="NR77" s="110"/>
      <c r="NS77" s="110"/>
      <c r="NT77" s="110"/>
      <c r="NU77" s="110"/>
      <c r="NV77" s="110"/>
      <c r="NW77" s="111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23" t="s">
        <v>29</v>
      </c>
      <c r="J78" s="123"/>
      <c r="K78" s="123"/>
      <c r="L78" s="123"/>
      <c r="M78" s="123"/>
      <c r="N78" s="123"/>
      <c r="O78" s="123"/>
      <c r="P78" s="123"/>
      <c r="Q78" s="123"/>
      <c r="R78" s="130" t="str">
        <f>データ!DC7</f>
        <v xml:space="preserve"> </v>
      </c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 t="str">
        <f>データ!DD7</f>
        <v xml:space="preserve"> </v>
      </c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 t="str">
        <f>データ!DE7</f>
        <v xml:space="preserve"> </v>
      </c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 t="str">
        <f>データ!DF7</f>
        <v xml:space="preserve"> </v>
      </c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 t="str">
        <f>データ!DG7</f>
        <v xml:space="preserve"> </v>
      </c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23" t="s">
        <v>29</v>
      </c>
      <c r="GL78" s="123"/>
      <c r="GM78" s="123"/>
      <c r="GN78" s="123"/>
      <c r="GO78" s="123"/>
      <c r="GP78" s="123"/>
      <c r="GQ78" s="123"/>
      <c r="GR78" s="123"/>
      <c r="GS78" s="123"/>
      <c r="GT78" s="130" t="str">
        <f>データ!DP7</f>
        <v xml:space="preserve"> 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 t="str">
        <f>データ!DQ7</f>
        <v xml:space="preserve"> </v>
      </c>
      <c r="HI78" s="130"/>
      <c r="HJ78" s="130"/>
      <c r="HK78" s="130"/>
      <c r="HL78" s="130"/>
      <c r="HM78" s="130"/>
      <c r="HN78" s="130"/>
      <c r="HO78" s="130"/>
      <c r="HP78" s="130"/>
      <c r="HQ78" s="130"/>
      <c r="HR78" s="130"/>
      <c r="HS78" s="130"/>
      <c r="HT78" s="130"/>
      <c r="HU78" s="130"/>
      <c r="HV78" s="130" t="str">
        <f>データ!DR7</f>
        <v xml:space="preserve"> </v>
      </c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  <c r="IJ78" s="130" t="str">
        <f>データ!DS7</f>
        <v xml:space="preserve"> </v>
      </c>
      <c r="IK78" s="130"/>
      <c r="IL78" s="130"/>
      <c r="IM78" s="130"/>
      <c r="IN78" s="130"/>
      <c r="IO78" s="130"/>
      <c r="IP78" s="130"/>
      <c r="IQ78" s="130"/>
      <c r="IR78" s="130"/>
      <c r="IS78" s="130"/>
      <c r="IT78" s="130"/>
      <c r="IU78" s="130"/>
      <c r="IV78" s="130"/>
      <c r="IW78" s="130"/>
      <c r="IX78" s="130" t="str">
        <f>データ!DT7</f>
        <v xml:space="preserve"> </v>
      </c>
      <c r="IY78" s="130"/>
      <c r="IZ78" s="130"/>
      <c r="JA78" s="130"/>
      <c r="JB78" s="130"/>
      <c r="JC78" s="130"/>
      <c r="JD78" s="130"/>
      <c r="JE78" s="130"/>
      <c r="JF78" s="130"/>
      <c r="JG78" s="130"/>
      <c r="JH78" s="130"/>
      <c r="JI78" s="130"/>
      <c r="JJ78" s="130"/>
      <c r="JK78" s="130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23" t="s">
        <v>29</v>
      </c>
      <c r="JZ78" s="123"/>
      <c r="KA78" s="123"/>
      <c r="KB78" s="123"/>
      <c r="KC78" s="123"/>
      <c r="KD78" s="123"/>
      <c r="KE78" s="123"/>
      <c r="KF78" s="123"/>
      <c r="KG78" s="123"/>
      <c r="KH78" s="124">
        <f>データ!EA7</f>
        <v>33</v>
      </c>
      <c r="KI78" s="124"/>
      <c r="KJ78" s="124"/>
      <c r="KK78" s="124"/>
      <c r="KL78" s="124"/>
      <c r="KM78" s="124"/>
      <c r="KN78" s="124"/>
      <c r="KO78" s="124"/>
      <c r="KP78" s="124"/>
      <c r="KQ78" s="124"/>
      <c r="KR78" s="124"/>
      <c r="KS78" s="124"/>
      <c r="KT78" s="124"/>
      <c r="KU78" s="124"/>
      <c r="KV78" s="124">
        <f>データ!EB7</f>
        <v>35.6</v>
      </c>
      <c r="KW78" s="124"/>
      <c r="KX78" s="124"/>
      <c r="KY78" s="124"/>
      <c r="KZ78" s="124"/>
      <c r="LA78" s="124"/>
      <c r="LB78" s="124"/>
      <c r="LC78" s="124"/>
      <c r="LD78" s="124"/>
      <c r="LE78" s="124"/>
      <c r="LF78" s="124"/>
      <c r="LG78" s="124"/>
      <c r="LH78" s="124"/>
      <c r="LI78" s="124"/>
      <c r="LJ78" s="124">
        <f>データ!EC7</f>
        <v>12.8</v>
      </c>
      <c r="LK78" s="124"/>
      <c r="LL78" s="124"/>
      <c r="LM78" s="124"/>
      <c r="LN78" s="124"/>
      <c r="LO78" s="124"/>
      <c r="LP78" s="124"/>
      <c r="LQ78" s="124"/>
      <c r="LR78" s="124"/>
      <c r="LS78" s="124"/>
      <c r="LT78" s="124"/>
      <c r="LU78" s="124"/>
      <c r="LV78" s="124"/>
      <c r="LW78" s="124"/>
      <c r="LX78" s="124">
        <f>データ!ED7</f>
        <v>11.4</v>
      </c>
      <c r="LY78" s="124"/>
      <c r="LZ78" s="124"/>
      <c r="MA78" s="124"/>
      <c r="MB78" s="124"/>
      <c r="MC78" s="124"/>
      <c r="MD78" s="124"/>
      <c r="ME78" s="124"/>
      <c r="MF78" s="124"/>
      <c r="MG78" s="124"/>
      <c r="MH78" s="124"/>
      <c r="MI78" s="124"/>
      <c r="MJ78" s="124"/>
      <c r="MK78" s="124"/>
      <c r="ML78" s="124">
        <f>データ!EE7</f>
        <v>92.9</v>
      </c>
      <c r="MM78" s="124"/>
      <c r="MN78" s="124"/>
      <c r="MO78" s="124"/>
      <c r="MP78" s="124"/>
      <c r="MQ78" s="124"/>
      <c r="MR78" s="124"/>
      <c r="MS78" s="124"/>
      <c r="MT78" s="124"/>
      <c r="MU78" s="124"/>
      <c r="MV78" s="124"/>
      <c r="MW78" s="124"/>
      <c r="MX78" s="124"/>
      <c r="MY78" s="124"/>
      <c r="MZ78" s="2"/>
      <c r="NA78" s="2"/>
      <c r="NB78" s="2"/>
      <c r="NC78" s="2"/>
      <c r="ND78" s="2"/>
      <c r="NE78" s="2"/>
      <c r="NF78" s="22"/>
      <c r="NG78" s="10"/>
      <c r="NH78" s="2"/>
      <c r="NI78" s="109"/>
      <c r="NJ78" s="110"/>
      <c r="NK78" s="110"/>
      <c r="NL78" s="110"/>
      <c r="NM78" s="110"/>
      <c r="NN78" s="110"/>
      <c r="NO78" s="110"/>
      <c r="NP78" s="110"/>
      <c r="NQ78" s="110"/>
      <c r="NR78" s="110"/>
      <c r="NS78" s="110"/>
      <c r="NT78" s="110"/>
      <c r="NU78" s="110"/>
      <c r="NV78" s="110"/>
      <c r="NW78" s="111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9"/>
      <c r="NJ79" s="110"/>
      <c r="NK79" s="110"/>
      <c r="NL79" s="110"/>
      <c r="NM79" s="110"/>
      <c r="NN79" s="110"/>
      <c r="NO79" s="110"/>
      <c r="NP79" s="110"/>
      <c r="NQ79" s="110"/>
      <c r="NR79" s="110"/>
      <c r="NS79" s="110"/>
      <c r="NT79" s="110"/>
      <c r="NU79" s="110"/>
      <c r="NV79" s="110"/>
      <c r="NW79" s="111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9"/>
      <c r="NJ80" s="110"/>
      <c r="NK80" s="110"/>
      <c r="NL80" s="110"/>
      <c r="NM80" s="110"/>
      <c r="NN80" s="110"/>
      <c r="NO80" s="110"/>
      <c r="NP80" s="110"/>
      <c r="NQ80" s="110"/>
      <c r="NR80" s="110"/>
      <c r="NS80" s="110"/>
      <c r="NT80" s="110"/>
      <c r="NU80" s="110"/>
      <c r="NV80" s="110"/>
      <c r="NW80" s="111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9"/>
      <c r="NJ81" s="110"/>
      <c r="NK81" s="110"/>
      <c r="NL81" s="110"/>
      <c r="NM81" s="110"/>
      <c r="NN81" s="110"/>
      <c r="NO81" s="110"/>
      <c r="NP81" s="110"/>
      <c r="NQ81" s="110"/>
      <c r="NR81" s="110"/>
      <c r="NS81" s="110"/>
      <c r="NT81" s="110"/>
      <c r="NU81" s="110"/>
      <c r="NV81" s="110"/>
      <c r="NW81" s="111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12"/>
      <c r="NJ82" s="113"/>
      <c r="NK82" s="113"/>
      <c r="NL82" s="113"/>
      <c r="NM82" s="113"/>
      <c r="NN82" s="113"/>
      <c r="NO82" s="113"/>
      <c r="NP82" s="113"/>
      <c r="NQ82" s="113"/>
      <c r="NR82" s="113"/>
      <c r="NS82" s="113"/>
      <c r="NT82" s="113"/>
      <c r="NU82" s="113"/>
      <c r="NV82" s="113"/>
      <c r="NW82" s="11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【90.6】</v>
      </c>
      <c r="C88" s="25" t="str">
        <f>データ!AT6</f>
        <v>【30.4】</v>
      </c>
      <c r="D88" s="25" t="str">
        <f>データ!BE6</f>
        <v>【208,749】</v>
      </c>
      <c r="E88" s="25" t="str">
        <f>データ!BP6</f>
        <v>【12.2】</v>
      </c>
      <c r="F88" s="25" t="str">
        <f>データ!CA6</f>
        <v>【120.7】</v>
      </c>
      <c r="G88" s="25" t="str">
        <f>データ!CL6</f>
        <v>【△43.7】</v>
      </c>
      <c r="H88" s="25" t="str">
        <f>データ!CW6</f>
        <v>【△24,115】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【38.7】</v>
      </c>
      <c r="N88" s="25" t="str">
        <f>データ!EF6</f>
        <v>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BCEBMXiK4xOL1ypFAhZ0uIkuxAHbgDF3AEZ4hTiJthd/7TEiYG3H2DwE/pCDLEetLJGLuhm7/xkNSTSFr4sg/g==" saltValue="p9AEloU3qJHrCmmdocPNgg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topLeftCell="DV1" workbookViewId="0">
      <selection activeCell="EK8" sqref="EK8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32" t="s">
        <v>58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61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6" t="s">
        <v>63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31" t="s">
        <v>64</v>
      </c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9" t="s">
        <v>65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6" t="s">
        <v>66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31" t="s">
        <v>67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9" t="s">
        <v>68</v>
      </c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 t="s">
        <v>69</v>
      </c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6" t="s">
        <v>70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8"/>
      <c r="DI4" s="140" t="s">
        <v>71</v>
      </c>
      <c r="DJ4" s="140" t="s">
        <v>72</v>
      </c>
      <c r="DK4" s="131" t="s">
        <v>73</v>
      </c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 t="s">
        <v>74</v>
      </c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101</v>
      </c>
      <c r="AK5" s="42" t="s">
        <v>91</v>
      </c>
      <c r="AL5" s="42" t="s">
        <v>102</v>
      </c>
      <c r="AM5" s="42" t="s">
        <v>93</v>
      </c>
      <c r="AN5" s="42" t="s">
        <v>94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103</v>
      </c>
      <c r="AV5" s="42" t="s">
        <v>91</v>
      </c>
      <c r="AW5" s="42" t="s">
        <v>104</v>
      </c>
      <c r="AX5" s="42" t="s">
        <v>93</v>
      </c>
      <c r="AY5" s="42" t="s">
        <v>105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91</v>
      </c>
      <c r="BH5" s="42" t="s">
        <v>92</v>
      </c>
      <c r="BI5" s="42" t="s">
        <v>93</v>
      </c>
      <c r="BJ5" s="42" t="s">
        <v>94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90</v>
      </c>
      <c r="BR5" s="42" t="s">
        <v>91</v>
      </c>
      <c r="BS5" s="42" t="s">
        <v>92</v>
      </c>
      <c r="BT5" s="42" t="s">
        <v>93</v>
      </c>
      <c r="BU5" s="42" t="s">
        <v>94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90</v>
      </c>
      <c r="CC5" s="42" t="s">
        <v>91</v>
      </c>
      <c r="CD5" s="42" t="s">
        <v>92</v>
      </c>
      <c r="CE5" s="42" t="s">
        <v>93</v>
      </c>
      <c r="CF5" s="42" t="s">
        <v>106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91</v>
      </c>
      <c r="CO5" s="42" t="s">
        <v>92</v>
      </c>
      <c r="CP5" s="42" t="s">
        <v>93</v>
      </c>
      <c r="CQ5" s="42" t="s">
        <v>105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90</v>
      </c>
      <c r="CY5" s="42" t="s">
        <v>91</v>
      </c>
      <c r="CZ5" s="42" t="s">
        <v>92</v>
      </c>
      <c r="DA5" s="42" t="s">
        <v>107</v>
      </c>
      <c r="DB5" s="42" t="s">
        <v>94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41"/>
      <c r="DJ5" s="141"/>
      <c r="DK5" s="42" t="s">
        <v>103</v>
      </c>
      <c r="DL5" s="42" t="s">
        <v>91</v>
      </c>
      <c r="DM5" s="42" t="s">
        <v>92</v>
      </c>
      <c r="DN5" s="42" t="s">
        <v>93</v>
      </c>
      <c r="DO5" s="42" t="s">
        <v>94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108</v>
      </c>
      <c r="DX5" s="42" t="s">
        <v>109</v>
      </c>
      <c r="DY5" s="42" t="s">
        <v>93</v>
      </c>
      <c r="DZ5" s="42" t="s">
        <v>94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110</v>
      </c>
      <c r="EH5" s="42" t="s">
        <v>111</v>
      </c>
      <c r="EI5" s="42" t="s">
        <v>112</v>
      </c>
      <c r="EJ5" s="42" t="s">
        <v>113</v>
      </c>
      <c r="EK5" s="42" t="s">
        <v>114</v>
      </c>
      <c r="EL5" s="42" t="s">
        <v>115</v>
      </c>
      <c r="EM5" s="42" t="s">
        <v>116</v>
      </c>
      <c r="EN5" s="42" t="s">
        <v>117</v>
      </c>
      <c r="EO5" s="42" t="s">
        <v>118</v>
      </c>
      <c r="EP5" s="42" t="s">
        <v>119</v>
      </c>
    </row>
    <row r="6" spans="1:146" s="52" customFormat="1" x14ac:dyDescent="0.15">
      <c r="A6" s="28" t="s">
        <v>120</v>
      </c>
      <c r="B6" s="43">
        <f>B8</f>
        <v>2021</v>
      </c>
      <c r="C6" s="43">
        <f t="shared" ref="C6:X6" si="2">C8</f>
        <v>205621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3</v>
      </c>
      <c r="H6" s="43" t="str">
        <f>SUBSTITUTE(H8,"　","")</f>
        <v>長野県木島平村</v>
      </c>
      <c r="I6" s="43" t="str">
        <f t="shared" si="2"/>
        <v>梨の木荘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Ａ１Ｂ１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314</v>
      </c>
      <c r="R6" s="46">
        <f t="shared" si="2"/>
        <v>30</v>
      </c>
      <c r="S6" s="47">
        <f t="shared" si="2"/>
        <v>4882</v>
      </c>
      <c r="T6" s="48" t="str">
        <f t="shared" si="2"/>
        <v>利用料金制</v>
      </c>
      <c r="U6" s="44">
        <f t="shared" si="2"/>
        <v>0</v>
      </c>
      <c r="V6" s="48" t="str">
        <f t="shared" si="2"/>
        <v>無</v>
      </c>
      <c r="W6" s="49">
        <f t="shared" si="2"/>
        <v>77.7</v>
      </c>
      <c r="X6" s="48" t="str">
        <f t="shared" si="2"/>
        <v>無</v>
      </c>
      <c r="Y6" s="50">
        <f>IF(Y8="-",NA(),Y8)</f>
        <v>100</v>
      </c>
      <c r="Z6" s="50">
        <f t="shared" ref="Z6:AH6" si="3">IF(Z8="-",NA(),Z8)</f>
        <v>138</v>
      </c>
      <c r="AA6" s="50">
        <f t="shared" si="3"/>
        <v>155.30000000000001</v>
      </c>
      <c r="AB6" s="50">
        <f t="shared" si="3"/>
        <v>128.9</v>
      </c>
      <c r="AC6" s="50">
        <f t="shared" si="3"/>
        <v>101.2</v>
      </c>
      <c r="AD6" s="50">
        <f t="shared" si="3"/>
        <v>92.2</v>
      </c>
      <c r="AE6" s="50">
        <f t="shared" si="3"/>
        <v>88.4</v>
      </c>
      <c r="AF6" s="50">
        <f t="shared" si="3"/>
        <v>98.7</v>
      </c>
      <c r="AG6" s="50">
        <f t="shared" si="3"/>
        <v>88.4</v>
      </c>
      <c r="AH6" s="50">
        <f t="shared" si="3"/>
        <v>92.8</v>
      </c>
      <c r="AI6" s="50" t="str">
        <f>IF(AI8="-","【-】","【"&amp;SUBSTITUTE(TEXT(AI8,"#,##0.0"),"-","△")&amp;"】")</f>
        <v>【90.6】</v>
      </c>
      <c r="AJ6" s="50">
        <f>IF(AJ8="-",NA(),AJ8)</f>
        <v>97.7</v>
      </c>
      <c r="AK6" s="50">
        <f t="shared" ref="AK6:AS6" si="4">IF(AK8="-",NA(),AK8)</f>
        <v>1.3</v>
      </c>
      <c r="AL6" s="50">
        <f t="shared" si="4"/>
        <v>0.5</v>
      </c>
      <c r="AM6" s="50">
        <f t="shared" si="4"/>
        <v>3.8</v>
      </c>
      <c r="AN6" s="50">
        <f t="shared" si="4"/>
        <v>1.9</v>
      </c>
      <c r="AO6" s="50">
        <f t="shared" si="4"/>
        <v>30.7</v>
      </c>
      <c r="AP6" s="50">
        <f t="shared" si="4"/>
        <v>18.899999999999999</v>
      </c>
      <c r="AQ6" s="50">
        <f t="shared" si="4"/>
        <v>35.1</v>
      </c>
      <c r="AR6" s="50">
        <f t="shared" si="4"/>
        <v>31.3</v>
      </c>
      <c r="AS6" s="50">
        <f t="shared" si="4"/>
        <v>42</v>
      </c>
      <c r="AT6" s="50" t="str">
        <f>IF(AT8="-","【-】","【"&amp;SUBSTITUTE(TEXT(AT8,"#,##0.0"),"-","△")&amp;"】")</f>
        <v>【30.4】</v>
      </c>
      <c r="AU6" s="45">
        <f>IF(AU8="-",NA(),AU8)</f>
        <v>990</v>
      </c>
      <c r="AV6" s="45">
        <f t="shared" ref="AV6:BD6" si="5">IF(AV8="-",NA(),AV8)</f>
        <v>37</v>
      </c>
      <c r="AW6" s="45">
        <f t="shared" si="5"/>
        <v>36</v>
      </c>
      <c r="AX6" s="45">
        <f t="shared" si="5"/>
        <v>133</v>
      </c>
      <c r="AY6" s="45">
        <f t="shared" si="5"/>
        <v>84</v>
      </c>
      <c r="AZ6" s="45">
        <f t="shared" si="5"/>
        <v>15437</v>
      </c>
      <c r="BA6" s="45">
        <f t="shared" si="5"/>
        <v>8029</v>
      </c>
      <c r="BB6" s="45">
        <f t="shared" si="5"/>
        <v>31150</v>
      </c>
      <c r="BC6" s="45">
        <f t="shared" si="5"/>
        <v>200830</v>
      </c>
      <c r="BD6" s="45">
        <f t="shared" si="5"/>
        <v>161674</v>
      </c>
      <c r="BE6" s="45" t="str">
        <f>IF(BE8="-","【-】","【"&amp;SUBSTITUTE(TEXT(BE8,"#,##0"),"-","△")&amp;"】")</f>
        <v>【208,749】</v>
      </c>
      <c r="BF6" s="50">
        <f>IF(BF8="-",NA(),BF8)</f>
        <v>13.4</v>
      </c>
      <c r="BG6" s="50">
        <f t="shared" ref="BG6:BO6" si="6">IF(BG8="-",NA(),BG8)</f>
        <v>12.9</v>
      </c>
      <c r="BH6" s="50">
        <f t="shared" si="6"/>
        <v>13.6</v>
      </c>
      <c r="BI6" s="50">
        <f t="shared" si="6"/>
        <v>7.6</v>
      </c>
      <c r="BJ6" s="50">
        <f t="shared" si="6"/>
        <v>8.8000000000000007</v>
      </c>
      <c r="BK6" s="50">
        <f t="shared" si="6"/>
        <v>15.5</v>
      </c>
      <c r="BL6" s="50">
        <f t="shared" si="6"/>
        <v>15.7</v>
      </c>
      <c r="BM6" s="50">
        <f t="shared" si="6"/>
        <v>17.2</v>
      </c>
      <c r="BN6" s="50">
        <f t="shared" si="6"/>
        <v>13.3</v>
      </c>
      <c r="BO6" s="50">
        <f t="shared" si="6"/>
        <v>6.4</v>
      </c>
      <c r="BP6" s="50" t="str">
        <f>IF(BP8="-","【-】","【"&amp;SUBSTITUTE(TEXT(BP8,"#,##0.0"),"-","△")&amp;"】")</f>
        <v>【12.2】</v>
      </c>
      <c r="BQ6" s="50">
        <f>IF(BQ8="-",NA(),BQ8)</f>
        <v>49.7</v>
      </c>
      <c r="BR6" s="50">
        <f t="shared" ref="BR6:BZ6" si="7">IF(BR8="-",NA(),BR8)</f>
        <v>39.9</v>
      </c>
      <c r="BS6" s="50">
        <f t="shared" si="7"/>
        <v>31.8</v>
      </c>
      <c r="BT6" s="50">
        <f t="shared" si="7"/>
        <v>34.299999999999997</v>
      </c>
      <c r="BU6" s="50">
        <f t="shared" si="7"/>
        <v>34.799999999999997</v>
      </c>
      <c r="BV6" s="50">
        <f t="shared" si="7"/>
        <v>45.4</v>
      </c>
      <c r="BW6" s="50">
        <f t="shared" si="7"/>
        <v>36.1</v>
      </c>
      <c r="BX6" s="50">
        <f t="shared" si="7"/>
        <v>41.7</v>
      </c>
      <c r="BY6" s="50">
        <f t="shared" si="7"/>
        <v>292.8</v>
      </c>
      <c r="BZ6" s="50">
        <f t="shared" si="7"/>
        <v>58.5</v>
      </c>
      <c r="CA6" s="50" t="str">
        <f>IF(CA8="-","【-】","【"&amp;SUBSTITUTE(TEXT(CA8,"#,##0.0"),"-","△")&amp;"】")</f>
        <v>【120.7】</v>
      </c>
      <c r="CB6" s="50">
        <f>IF(CB8="-",NA(),CB8)</f>
        <v>19.2</v>
      </c>
      <c r="CC6" s="50">
        <f t="shared" ref="CC6:CK6" si="8">IF(CC8="-",NA(),CC8)</f>
        <v>29.7</v>
      </c>
      <c r="CD6" s="50">
        <f t="shared" si="8"/>
        <v>38.700000000000003</v>
      </c>
      <c r="CE6" s="50">
        <f t="shared" si="8"/>
        <v>94.8</v>
      </c>
      <c r="CF6" s="50">
        <f t="shared" si="8"/>
        <v>95.4</v>
      </c>
      <c r="CG6" s="50">
        <f t="shared" si="8"/>
        <v>-21.9</v>
      </c>
      <c r="CH6" s="50">
        <f t="shared" si="8"/>
        <v>-56.5</v>
      </c>
      <c r="CI6" s="50">
        <f t="shared" si="8"/>
        <v>-38.1</v>
      </c>
      <c r="CJ6" s="50">
        <f t="shared" si="8"/>
        <v>-73</v>
      </c>
      <c r="CK6" s="50">
        <f t="shared" si="8"/>
        <v>-61.8</v>
      </c>
      <c r="CL6" s="50" t="str">
        <f>IF(CL8="-","【-】","【"&amp;SUBSTITUTE(TEXT(CL8,"#,##0.0"),"-","△")&amp;"】")</f>
        <v>【△43.7】</v>
      </c>
      <c r="CM6" s="45">
        <f>IF(CM8="-",NA(),CM8)</f>
        <v>-1449</v>
      </c>
      <c r="CN6" s="45">
        <f t="shared" ref="CN6:CV6" si="9">IF(CN8="-",NA(),CN8)</f>
        <v>1527</v>
      </c>
      <c r="CO6" s="45">
        <f t="shared" si="9"/>
        <v>2395</v>
      </c>
      <c r="CP6" s="45">
        <f t="shared" si="9"/>
        <v>716</v>
      </c>
      <c r="CQ6" s="45">
        <f t="shared" si="9"/>
        <v>-30</v>
      </c>
      <c r="CR6" s="45">
        <f t="shared" si="9"/>
        <v>-13739</v>
      </c>
      <c r="CS6" s="45">
        <f t="shared" si="9"/>
        <v>-14463</v>
      </c>
      <c r="CT6" s="45">
        <f t="shared" si="9"/>
        <v>-19399</v>
      </c>
      <c r="CU6" s="45">
        <f t="shared" si="9"/>
        <v>-27446</v>
      </c>
      <c r="CV6" s="45">
        <f t="shared" si="9"/>
        <v>-15708</v>
      </c>
      <c r="CW6" s="45" t="str">
        <f>IF(CW8="-","【-】","【"&amp;SUBSTITUTE(TEXT(CW8,"#,##0"),"-","△")&amp;"】")</f>
        <v>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121</v>
      </c>
      <c r="DI6" s="46">
        <f t="shared" ref="DI6:DJ6" si="10">DI8</f>
        <v>1</v>
      </c>
      <c r="DJ6" s="46">
        <f t="shared" si="10"/>
        <v>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122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33</v>
      </c>
      <c r="EB6" s="50">
        <f t="shared" si="11"/>
        <v>35.6</v>
      </c>
      <c r="EC6" s="50">
        <f t="shared" si="11"/>
        <v>12.8</v>
      </c>
      <c r="ED6" s="50">
        <f t="shared" si="11"/>
        <v>11.4</v>
      </c>
      <c r="EE6" s="50">
        <f t="shared" si="11"/>
        <v>92.9</v>
      </c>
      <c r="EF6" s="50" t="str">
        <f>IF(EF8="-","【-】","【"&amp;SUBSTITUTE(TEXT(EF8,"#,##0.0"),"-","△")&amp;"】")</f>
        <v>【38.7】</v>
      </c>
      <c r="EG6" s="51">
        <f>IF(EG8="-",NA(),EG8)</f>
        <v>1.4E-3</v>
      </c>
      <c r="EH6" s="51">
        <f t="shared" ref="EH6:EP6" si="12">IF(EH8="-",NA(),EH8)</f>
        <v>1E-4</v>
      </c>
      <c r="EI6" s="51">
        <f t="shared" si="12"/>
        <v>1E-4</v>
      </c>
      <c r="EJ6" s="51">
        <f t="shared" si="12"/>
        <v>1E-4</v>
      </c>
      <c r="EK6" s="51">
        <f t="shared" si="12"/>
        <v>1E-4</v>
      </c>
      <c r="EL6" s="51">
        <f t="shared" si="12"/>
        <v>1.8E-3</v>
      </c>
      <c r="EM6" s="51">
        <f t="shared" si="12"/>
        <v>3.5999999999999999E-3</v>
      </c>
      <c r="EN6" s="51">
        <f t="shared" si="12"/>
        <v>6.1999999999999998E-3</v>
      </c>
      <c r="EO6" s="51">
        <f t="shared" si="12"/>
        <v>2.3999999999999998E-3</v>
      </c>
      <c r="EP6" s="51">
        <f t="shared" si="12"/>
        <v>8.9999999999999998E-4</v>
      </c>
    </row>
    <row r="7" spans="1:146" s="52" customFormat="1" x14ac:dyDescent="0.15">
      <c r="A7" s="28" t="s">
        <v>123</v>
      </c>
      <c r="B7" s="43">
        <f t="shared" ref="B7:X7" si="13">B8</f>
        <v>2021</v>
      </c>
      <c r="C7" s="43">
        <f t="shared" si="13"/>
        <v>205621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3</v>
      </c>
      <c r="H7" s="43" t="str">
        <f t="shared" si="13"/>
        <v>長野県　木島平村</v>
      </c>
      <c r="I7" s="43" t="str">
        <f t="shared" si="13"/>
        <v>梨の木荘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Ａ１Ｂ１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314</v>
      </c>
      <c r="R7" s="46">
        <f t="shared" si="13"/>
        <v>30</v>
      </c>
      <c r="S7" s="47">
        <f t="shared" si="13"/>
        <v>4882</v>
      </c>
      <c r="T7" s="48" t="str">
        <f t="shared" si="13"/>
        <v>利用料金制</v>
      </c>
      <c r="U7" s="44">
        <f t="shared" si="13"/>
        <v>0</v>
      </c>
      <c r="V7" s="48" t="str">
        <f t="shared" si="13"/>
        <v>無</v>
      </c>
      <c r="W7" s="49">
        <f t="shared" si="13"/>
        <v>77.7</v>
      </c>
      <c r="X7" s="48" t="str">
        <f t="shared" si="13"/>
        <v>無</v>
      </c>
      <c r="Y7" s="50">
        <f>Y8</f>
        <v>100</v>
      </c>
      <c r="Z7" s="50">
        <f t="shared" ref="Z7:AH7" si="14">Z8</f>
        <v>138</v>
      </c>
      <c r="AA7" s="50">
        <f t="shared" si="14"/>
        <v>155.30000000000001</v>
      </c>
      <c r="AB7" s="50">
        <f t="shared" si="14"/>
        <v>128.9</v>
      </c>
      <c r="AC7" s="50">
        <f t="shared" si="14"/>
        <v>101.2</v>
      </c>
      <c r="AD7" s="50">
        <f t="shared" si="14"/>
        <v>92.2</v>
      </c>
      <c r="AE7" s="50">
        <f t="shared" si="14"/>
        <v>88.4</v>
      </c>
      <c r="AF7" s="50">
        <f t="shared" si="14"/>
        <v>98.7</v>
      </c>
      <c r="AG7" s="50">
        <f t="shared" si="14"/>
        <v>88.4</v>
      </c>
      <c r="AH7" s="50">
        <f t="shared" si="14"/>
        <v>92.8</v>
      </c>
      <c r="AI7" s="50"/>
      <c r="AJ7" s="50">
        <f>AJ8</f>
        <v>97.7</v>
      </c>
      <c r="AK7" s="50">
        <f t="shared" ref="AK7:AS7" si="15">AK8</f>
        <v>1.3</v>
      </c>
      <c r="AL7" s="50">
        <f t="shared" si="15"/>
        <v>0.5</v>
      </c>
      <c r="AM7" s="50">
        <f t="shared" si="15"/>
        <v>3.8</v>
      </c>
      <c r="AN7" s="50">
        <f t="shared" si="15"/>
        <v>1.9</v>
      </c>
      <c r="AO7" s="50">
        <f t="shared" si="15"/>
        <v>30.7</v>
      </c>
      <c r="AP7" s="50">
        <f t="shared" si="15"/>
        <v>18.899999999999999</v>
      </c>
      <c r="AQ7" s="50">
        <f t="shared" si="15"/>
        <v>35.1</v>
      </c>
      <c r="AR7" s="50">
        <f t="shared" si="15"/>
        <v>31.3</v>
      </c>
      <c r="AS7" s="50">
        <f t="shared" si="15"/>
        <v>42</v>
      </c>
      <c r="AT7" s="50"/>
      <c r="AU7" s="45">
        <f>AU8</f>
        <v>990</v>
      </c>
      <c r="AV7" s="45">
        <f t="shared" ref="AV7:BD7" si="16">AV8</f>
        <v>37</v>
      </c>
      <c r="AW7" s="45">
        <f t="shared" si="16"/>
        <v>36</v>
      </c>
      <c r="AX7" s="45">
        <f t="shared" si="16"/>
        <v>133</v>
      </c>
      <c r="AY7" s="45">
        <f t="shared" si="16"/>
        <v>84</v>
      </c>
      <c r="AZ7" s="45">
        <f t="shared" si="16"/>
        <v>15437</v>
      </c>
      <c r="BA7" s="45">
        <f t="shared" si="16"/>
        <v>8029</v>
      </c>
      <c r="BB7" s="45">
        <f t="shared" si="16"/>
        <v>31150</v>
      </c>
      <c r="BC7" s="45">
        <f t="shared" si="16"/>
        <v>200830</v>
      </c>
      <c r="BD7" s="45">
        <f t="shared" si="16"/>
        <v>161674</v>
      </c>
      <c r="BE7" s="45"/>
      <c r="BF7" s="50">
        <f>BF8</f>
        <v>13.4</v>
      </c>
      <c r="BG7" s="50">
        <f t="shared" ref="BG7:BO7" si="17">BG8</f>
        <v>12.9</v>
      </c>
      <c r="BH7" s="50">
        <f t="shared" si="17"/>
        <v>13.6</v>
      </c>
      <c r="BI7" s="50">
        <f t="shared" si="17"/>
        <v>7.6</v>
      </c>
      <c r="BJ7" s="50">
        <f t="shared" si="17"/>
        <v>8.8000000000000007</v>
      </c>
      <c r="BK7" s="50">
        <f t="shared" si="17"/>
        <v>15.5</v>
      </c>
      <c r="BL7" s="50">
        <f t="shared" si="17"/>
        <v>15.7</v>
      </c>
      <c r="BM7" s="50">
        <f t="shared" si="17"/>
        <v>17.2</v>
      </c>
      <c r="BN7" s="50">
        <f t="shared" si="17"/>
        <v>13.3</v>
      </c>
      <c r="BO7" s="50">
        <f t="shared" si="17"/>
        <v>6.4</v>
      </c>
      <c r="BP7" s="50"/>
      <c r="BQ7" s="50">
        <f>BQ8</f>
        <v>49.7</v>
      </c>
      <c r="BR7" s="50">
        <f t="shared" ref="BR7:BZ7" si="18">BR8</f>
        <v>39.9</v>
      </c>
      <c r="BS7" s="50">
        <f t="shared" si="18"/>
        <v>31.8</v>
      </c>
      <c r="BT7" s="50">
        <f t="shared" si="18"/>
        <v>34.299999999999997</v>
      </c>
      <c r="BU7" s="50">
        <f t="shared" si="18"/>
        <v>34.799999999999997</v>
      </c>
      <c r="BV7" s="50">
        <f t="shared" si="18"/>
        <v>45.4</v>
      </c>
      <c r="BW7" s="50">
        <f t="shared" si="18"/>
        <v>36.1</v>
      </c>
      <c r="BX7" s="50">
        <f t="shared" si="18"/>
        <v>41.7</v>
      </c>
      <c r="BY7" s="50">
        <f t="shared" si="18"/>
        <v>292.8</v>
      </c>
      <c r="BZ7" s="50">
        <f t="shared" si="18"/>
        <v>58.5</v>
      </c>
      <c r="CA7" s="50"/>
      <c r="CB7" s="50">
        <f>CB8</f>
        <v>19.2</v>
      </c>
      <c r="CC7" s="50">
        <f t="shared" ref="CC7:CK7" si="19">CC8</f>
        <v>29.7</v>
      </c>
      <c r="CD7" s="50">
        <f t="shared" si="19"/>
        <v>38.700000000000003</v>
      </c>
      <c r="CE7" s="50">
        <f t="shared" si="19"/>
        <v>94.8</v>
      </c>
      <c r="CF7" s="50">
        <f t="shared" si="19"/>
        <v>95.4</v>
      </c>
      <c r="CG7" s="50">
        <f t="shared" si="19"/>
        <v>-21.9</v>
      </c>
      <c r="CH7" s="50">
        <f t="shared" si="19"/>
        <v>-56.5</v>
      </c>
      <c r="CI7" s="50">
        <f t="shared" si="19"/>
        <v>-38.1</v>
      </c>
      <c r="CJ7" s="50">
        <f t="shared" si="19"/>
        <v>-73</v>
      </c>
      <c r="CK7" s="50">
        <f t="shared" si="19"/>
        <v>-61.8</v>
      </c>
      <c r="CL7" s="50"/>
      <c r="CM7" s="45">
        <f>CM8</f>
        <v>-1449</v>
      </c>
      <c r="CN7" s="45">
        <f t="shared" ref="CN7:CV7" si="20">CN8</f>
        <v>1527</v>
      </c>
      <c r="CO7" s="45">
        <f t="shared" si="20"/>
        <v>2395</v>
      </c>
      <c r="CP7" s="45">
        <f t="shared" si="20"/>
        <v>716</v>
      </c>
      <c r="CQ7" s="45">
        <f t="shared" si="20"/>
        <v>-30</v>
      </c>
      <c r="CR7" s="45">
        <f t="shared" si="20"/>
        <v>-13739</v>
      </c>
      <c r="CS7" s="45">
        <f t="shared" si="20"/>
        <v>-14463</v>
      </c>
      <c r="CT7" s="45">
        <f t="shared" si="20"/>
        <v>-19399</v>
      </c>
      <c r="CU7" s="45">
        <f t="shared" si="20"/>
        <v>-27446</v>
      </c>
      <c r="CV7" s="45">
        <f t="shared" si="20"/>
        <v>-15708</v>
      </c>
      <c r="CW7" s="45"/>
      <c r="CX7" s="50" t="s">
        <v>124</v>
      </c>
      <c r="CY7" s="50" t="s">
        <v>124</v>
      </c>
      <c r="CZ7" s="50" t="s">
        <v>124</v>
      </c>
      <c r="DA7" s="50" t="s">
        <v>124</v>
      </c>
      <c r="DB7" s="50" t="s">
        <v>124</v>
      </c>
      <c r="DC7" s="50" t="s">
        <v>124</v>
      </c>
      <c r="DD7" s="50" t="s">
        <v>124</v>
      </c>
      <c r="DE7" s="50" t="s">
        <v>124</v>
      </c>
      <c r="DF7" s="50" t="s">
        <v>124</v>
      </c>
      <c r="DG7" s="50" t="s">
        <v>121</v>
      </c>
      <c r="DH7" s="50"/>
      <c r="DI7" s="46">
        <f>DI8</f>
        <v>1</v>
      </c>
      <c r="DJ7" s="46">
        <f>DJ8</f>
        <v>0</v>
      </c>
      <c r="DK7" s="50" t="s">
        <v>124</v>
      </c>
      <c r="DL7" s="50" t="s">
        <v>124</v>
      </c>
      <c r="DM7" s="50" t="s">
        <v>124</v>
      </c>
      <c r="DN7" s="50" t="s">
        <v>124</v>
      </c>
      <c r="DO7" s="50" t="s">
        <v>124</v>
      </c>
      <c r="DP7" s="50" t="s">
        <v>124</v>
      </c>
      <c r="DQ7" s="50" t="s">
        <v>124</v>
      </c>
      <c r="DR7" s="50" t="s">
        <v>124</v>
      </c>
      <c r="DS7" s="50" t="s">
        <v>124</v>
      </c>
      <c r="DT7" s="50" t="s">
        <v>121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33</v>
      </c>
      <c r="EB7" s="50">
        <f t="shared" si="21"/>
        <v>35.6</v>
      </c>
      <c r="EC7" s="50">
        <f t="shared" si="21"/>
        <v>12.8</v>
      </c>
      <c r="ED7" s="50">
        <f t="shared" si="21"/>
        <v>11.4</v>
      </c>
      <c r="EE7" s="50">
        <f t="shared" si="21"/>
        <v>92.9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2021</v>
      </c>
      <c r="C8" s="53">
        <v>205621</v>
      </c>
      <c r="D8" s="53">
        <v>47</v>
      </c>
      <c r="E8" s="53">
        <v>11</v>
      </c>
      <c r="F8" s="53">
        <v>1</v>
      </c>
      <c r="G8" s="53">
        <v>3</v>
      </c>
      <c r="H8" s="53" t="s">
        <v>125</v>
      </c>
      <c r="I8" s="53" t="s">
        <v>126</v>
      </c>
      <c r="J8" s="53" t="s">
        <v>127</v>
      </c>
      <c r="K8" s="53" t="s">
        <v>128</v>
      </c>
      <c r="L8" s="53" t="s">
        <v>129</v>
      </c>
      <c r="M8" s="53" t="s">
        <v>130</v>
      </c>
      <c r="N8" s="53" t="s">
        <v>131</v>
      </c>
      <c r="O8" s="54" t="s">
        <v>132</v>
      </c>
      <c r="P8" s="54" t="s">
        <v>132</v>
      </c>
      <c r="Q8" s="55">
        <v>314</v>
      </c>
      <c r="R8" s="55">
        <v>30</v>
      </c>
      <c r="S8" s="56">
        <v>4882</v>
      </c>
      <c r="T8" s="57" t="s">
        <v>133</v>
      </c>
      <c r="U8" s="54">
        <v>0</v>
      </c>
      <c r="V8" s="57" t="s">
        <v>134</v>
      </c>
      <c r="W8" s="58">
        <v>77.7</v>
      </c>
      <c r="X8" s="57" t="s">
        <v>134</v>
      </c>
      <c r="Y8" s="59">
        <v>100</v>
      </c>
      <c r="Z8" s="59">
        <v>138</v>
      </c>
      <c r="AA8" s="59">
        <v>155.30000000000001</v>
      </c>
      <c r="AB8" s="67">
        <v>128.9</v>
      </c>
      <c r="AC8" s="59">
        <v>101.2</v>
      </c>
      <c r="AD8" s="59">
        <v>92.2</v>
      </c>
      <c r="AE8" s="59">
        <v>88.4</v>
      </c>
      <c r="AF8" s="59">
        <v>98.7</v>
      </c>
      <c r="AG8" s="59">
        <v>88.4</v>
      </c>
      <c r="AH8" s="59">
        <v>92.8</v>
      </c>
      <c r="AI8" s="59">
        <v>90.6</v>
      </c>
      <c r="AJ8" s="59">
        <v>97.7</v>
      </c>
      <c r="AK8" s="59">
        <v>1.3</v>
      </c>
      <c r="AL8" s="59">
        <v>0.5</v>
      </c>
      <c r="AM8" s="67">
        <v>3.8</v>
      </c>
      <c r="AN8" s="59">
        <v>1.9</v>
      </c>
      <c r="AO8" s="59">
        <v>30.7</v>
      </c>
      <c r="AP8" s="59">
        <v>18.899999999999999</v>
      </c>
      <c r="AQ8" s="59">
        <v>35.1</v>
      </c>
      <c r="AR8" s="59">
        <v>31.3</v>
      </c>
      <c r="AS8" s="59">
        <v>42</v>
      </c>
      <c r="AT8" s="59">
        <v>30.4</v>
      </c>
      <c r="AU8" s="60">
        <v>990</v>
      </c>
      <c r="AV8" s="60">
        <v>37</v>
      </c>
      <c r="AW8" s="60">
        <v>36</v>
      </c>
      <c r="AX8" s="60">
        <v>133</v>
      </c>
      <c r="AY8" s="68">
        <v>84</v>
      </c>
      <c r="AZ8" s="60">
        <v>15437</v>
      </c>
      <c r="BA8" s="60">
        <v>8029</v>
      </c>
      <c r="BB8" s="60">
        <v>31150</v>
      </c>
      <c r="BC8" s="60">
        <v>200830</v>
      </c>
      <c r="BD8" s="60">
        <v>161674</v>
      </c>
      <c r="BE8" s="60">
        <v>208749</v>
      </c>
      <c r="BF8" s="59">
        <v>13.4</v>
      </c>
      <c r="BG8" s="59">
        <v>12.9</v>
      </c>
      <c r="BH8" s="59">
        <v>13.6</v>
      </c>
      <c r="BI8" s="59">
        <v>7.6</v>
      </c>
      <c r="BJ8" s="59">
        <v>8.8000000000000007</v>
      </c>
      <c r="BK8" s="59">
        <v>15.5</v>
      </c>
      <c r="BL8" s="59">
        <v>15.7</v>
      </c>
      <c r="BM8" s="59">
        <v>17.2</v>
      </c>
      <c r="BN8" s="59">
        <v>13.3</v>
      </c>
      <c r="BO8" s="59">
        <v>6.4</v>
      </c>
      <c r="BP8" s="59">
        <v>12.2</v>
      </c>
      <c r="BQ8" s="59">
        <v>49.7</v>
      </c>
      <c r="BR8" s="59">
        <v>39.9</v>
      </c>
      <c r="BS8" s="59">
        <v>31.8</v>
      </c>
      <c r="BT8" s="67">
        <v>34.299999999999997</v>
      </c>
      <c r="BU8" s="59">
        <v>34.799999999999997</v>
      </c>
      <c r="BV8" s="59">
        <v>45.4</v>
      </c>
      <c r="BW8" s="59">
        <v>36.1</v>
      </c>
      <c r="BX8" s="59">
        <v>41.7</v>
      </c>
      <c r="BY8" s="59">
        <v>292.8</v>
      </c>
      <c r="BZ8" s="59">
        <v>58.5</v>
      </c>
      <c r="CA8" s="59">
        <v>120.7</v>
      </c>
      <c r="CB8" s="59">
        <v>19.2</v>
      </c>
      <c r="CC8" s="59">
        <v>29.7</v>
      </c>
      <c r="CD8" s="59">
        <v>38.700000000000003</v>
      </c>
      <c r="CE8" s="69">
        <v>94.8</v>
      </c>
      <c r="CF8" s="61">
        <v>95.4</v>
      </c>
      <c r="CG8" s="59">
        <v>-21.9</v>
      </c>
      <c r="CH8" s="59">
        <v>-56.5</v>
      </c>
      <c r="CI8" s="59">
        <v>-38.1</v>
      </c>
      <c r="CJ8" s="59">
        <v>-73</v>
      </c>
      <c r="CK8" s="59">
        <v>-61.8</v>
      </c>
      <c r="CL8" s="59">
        <v>-43.7</v>
      </c>
      <c r="CM8" s="60">
        <v>-1449</v>
      </c>
      <c r="CN8" s="60">
        <v>1527</v>
      </c>
      <c r="CO8" s="60">
        <v>2395</v>
      </c>
      <c r="CP8" s="68">
        <v>716</v>
      </c>
      <c r="CQ8" s="60">
        <v>-30</v>
      </c>
      <c r="CR8" s="60">
        <v>-13739</v>
      </c>
      <c r="CS8" s="60">
        <v>-14463</v>
      </c>
      <c r="CT8" s="60">
        <v>-19399</v>
      </c>
      <c r="CU8" s="60">
        <v>-27446</v>
      </c>
      <c r="CV8" s="60">
        <v>-15708</v>
      </c>
      <c r="CW8" s="60">
        <v>-24115</v>
      </c>
      <c r="CX8" s="59" t="s">
        <v>135</v>
      </c>
      <c r="CY8" s="59" t="s">
        <v>135</v>
      </c>
      <c r="CZ8" s="59" t="s">
        <v>135</v>
      </c>
      <c r="DA8" s="59" t="s">
        <v>135</v>
      </c>
      <c r="DB8" s="59" t="s">
        <v>135</v>
      </c>
      <c r="DC8" s="59" t="s">
        <v>135</v>
      </c>
      <c r="DD8" s="59" t="s">
        <v>135</v>
      </c>
      <c r="DE8" s="59" t="s">
        <v>135</v>
      </c>
      <c r="DF8" s="59" t="s">
        <v>135</v>
      </c>
      <c r="DG8" s="59" t="s">
        <v>135</v>
      </c>
      <c r="DH8" s="59" t="s">
        <v>135</v>
      </c>
      <c r="DI8" s="55">
        <v>1</v>
      </c>
      <c r="DJ8" s="55">
        <v>0</v>
      </c>
      <c r="DK8" s="59" t="s">
        <v>135</v>
      </c>
      <c r="DL8" s="59" t="s">
        <v>135</v>
      </c>
      <c r="DM8" s="59" t="s">
        <v>135</v>
      </c>
      <c r="DN8" s="59" t="s">
        <v>135</v>
      </c>
      <c r="DO8" s="59" t="s">
        <v>135</v>
      </c>
      <c r="DP8" s="59" t="s">
        <v>135</v>
      </c>
      <c r="DQ8" s="59" t="s">
        <v>135</v>
      </c>
      <c r="DR8" s="59" t="s">
        <v>135</v>
      </c>
      <c r="DS8" s="59" t="s">
        <v>135</v>
      </c>
      <c r="DT8" s="59" t="s">
        <v>135</v>
      </c>
      <c r="DU8" s="59" t="s">
        <v>135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33</v>
      </c>
      <c r="EB8" s="59">
        <v>35.6</v>
      </c>
      <c r="EC8" s="59">
        <v>12.8</v>
      </c>
      <c r="ED8" s="59">
        <v>11.4</v>
      </c>
      <c r="EE8" s="59">
        <v>92.9</v>
      </c>
      <c r="EF8" s="59">
        <v>38.700000000000003</v>
      </c>
      <c r="EG8" s="57">
        <v>1.4E-3</v>
      </c>
      <c r="EH8" s="62">
        <v>1E-4</v>
      </c>
      <c r="EI8" s="62">
        <v>1E-4</v>
      </c>
      <c r="EJ8" s="62">
        <v>1E-4</v>
      </c>
      <c r="EK8" s="70">
        <v>1E-4</v>
      </c>
      <c r="EL8" s="62">
        <v>1.8E-3</v>
      </c>
      <c r="EM8" s="62">
        <v>3.5999999999999999E-3</v>
      </c>
      <c r="EN8" s="62">
        <v>6.1999999999999998E-3</v>
      </c>
      <c r="EO8" s="62">
        <v>2.3999999999999998E-3</v>
      </c>
      <c r="EP8" s="62">
        <v>8.9999999999999998E-4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136</v>
      </c>
      <c r="C10" s="65" t="s">
        <v>137</v>
      </c>
      <c r="D10" s="65" t="s">
        <v>138</v>
      </c>
      <c r="E10" s="65" t="s">
        <v>139</v>
      </c>
      <c r="F10" s="65" t="s">
        <v>140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H29</v>
      </c>
      <c r="C11" s="66" t="str">
        <f>IF(VALUE($B$6)=0,"",IF(VALUE($B$6)&gt;2021,"R"&amp;TEXT(VALUE($B$6)-2021,"00"),"H"&amp;VALUE($B$6)-1991))</f>
        <v>H30</v>
      </c>
      <c r="D11" s="66" t="str">
        <f>IF(VALUE($B$6)=0,"",IF(VALUE($B$6)&gt;2020,"R"&amp;TEXT(VALUE($B$6)-2020,"00"),"H"&amp;VALUE($B$6)-1990))</f>
        <v>R01</v>
      </c>
      <c r="E11" s="66" t="str">
        <f>IF(VALUE($B$6)=0,"",IF(VALUE($B$6)&gt;2019,"R"&amp;TEXT(VALUE($B$6)-2019,"00"),"H"&amp;VALUE($B$6)-1989))</f>
        <v>R02</v>
      </c>
      <c r="F11" s="66" t="str">
        <f>IF(VALUE($B$6)=0,"",IF(VALUE($B$6)&gt;2018,"R"&amp;TEXT(VALUE($B$6)-2018,"00"),"H"&amp;VALUE($B$6)-1988))</f>
        <v>R03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R01-08</cp:lastModifiedBy>
  <dcterms:created xsi:type="dcterms:W3CDTF">2022-12-09T03:22:55Z</dcterms:created>
  <dcterms:modified xsi:type="dcterms:W3CDTF">2023-02-28T06:44:06Z</dcterms:modified>
  <cp:category/>
</cp:coreProperties>
</file>