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2\205621 木島平村\"/>
    </mc:Choice>
  </mc:AlternateContent>
  <xr:revisionPtr revIDLastSave="0" documentId="13_ncr:1_{607EEC3B-DC2B-4FA0-8F83-4DF548E6CFB2}" xr6:coauthVersionLast="36" xr6:coauthVersionMax="36" xr10:uidLastSave="{00000000-0000-0000-0000-000000000000}"/>
  <workbookProtection workbookAlgorithmName="SHA-512" workbookHashValue="zmrkh3bDCIfa7CQ8W4XZ7zlxtOs0UBy4QhHsQyj8CMO/xAM7bj6+njm9bzeyP8y+5/9YzAnO+oFMwe6EOlBxEQ==" workbookSaltValue="MJ0Y4eYM8Uh7g70m6OKDq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AT8" i="4" s="1"/>
  <c r="S6" i="5"/>
  <c r="AL8" i="4" s="1"/>
  <c r="R6" i="5"/>
  <c r="AD10" i="4" s="1"/>
  <c r="Q6" i="5"/>
  <c r="P6" i="5"/>
  <c r="P10" i="4" s="1"/>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L10" i="4"/>
  <c r="W10" i="4"/>
  <c r="I10" i="4"/>
  <c r="BB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<sst xmlns="http://schemas.openxmlformats.org/spreadsheetml/2006/main" count="236" uniqueCount="119">
  <si>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</si>
  <si>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</si>
  <si>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</si>
  <si>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</si>
  <si>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</si>
  <si>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</si>
  <si>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</si>
  <si>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</si>
  <si>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</si>
  <si>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</si>
  <si>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</si>
  <si>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</si>
  <si>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</si>
  <si>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</si>
  <si>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</si>
  <si>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</si>
  <si>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</si>
  <si>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</si>
  <si>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</si>
  <si>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</si>
  <si>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</si>
  <si>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</si>
  <si>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</si>
  <si>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</si>
  <si>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</si>
  <si>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</si>
  <si>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</si>
  <si>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</si>
  <si>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</si>
  <si>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</si>
  <si>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</si>
  <si>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</si>
  <si>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</si>
  <si>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</si>
  <si>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</si>
  <si>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</si>
  <si>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</si>
  <si>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</si>
  <si>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</si>
  <si>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</si>
  <si>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</si>
  <si>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</si>
  <si>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</si>
  <si>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</si>
  <si>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</si>
  <si>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</si>
  <si>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</si>
  <si>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</si>
  <si>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</si>
  <si>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</si>
  <si>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</si>
  <si>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</si>
  <si>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</si>
  <si>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</si>
  <si>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</si>
  <si>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</si>
  <si>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</si>
  <si>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</si>
  <si>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</si>
  <si>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</si>
  <si>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</si>
  <si>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</si>
  <si>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</si>
  <si>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</si>
  <si>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</si>
  <si>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</si>
  <si>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</si>
  <si>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</si>
  <si>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</si>
  <si>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</si>
  <si>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</si>
  <si>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</si>
  <si>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</si>
  <si>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</si>
  <si>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</si>
  <si>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</si>
  <si>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</si>
  <si>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</si>
  <si>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</si>
  <si>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</si>
  <si>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</si>
  <si>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</si>
  <si>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</si>
  <si>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</si>
  <si>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</si>
  <si>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</si>
  <si>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</si>
  <si>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</si>
  <si>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</si>
  <si>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</si>
  <si>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</si>
  <si>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</si>
  <si>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</si>
  <si>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</si>
  <si>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</si>
  <si>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</si>
  <si>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</si>
  <si>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</si>
  <si>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</si>
  <si>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</si>
  <si>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</si>
  <si>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</si>
  <si>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</si>
  <si>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</si>
  <si>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</si>
  <si>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</si>
  <si>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</si>
  <si>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</si>
  <si>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</si>
  <si>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</si>
  <si>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</si>
  <si>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</si>
  <si>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</si>
  <si>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</si>
  <si>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</si>
  <si>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</si>
  <si>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約24年を経過していますが、これまで大規模な改修・更新工事を行っていないため、③管渠改善率は進捗していません。しかし、今後は処理場、管渠とも経年による老朽化が進むものと見込まれるため、各施設の適時適切な修繕による機能維持を図りつつ、計画的な更新を進めることが課題となっています。</t>
    <rPh sb="12" eb="14">
      <t>ケイカ</t>
    </rPh>
    <rPh sb="25" eb="28">
      <t>ダイキボ</t>
    </rPh>
    <rPh sb="29" eb="31">
      <t>カイシュウ</t>
    </rPh>
    <rPh sb="32" eb="34">
      <t>コウシン</t>
    </rPh>
    <rPh sb="34" eb="36">
      <t>コウジ</t>
    </rPh>
    <rPh sb="37" eb="38">
      <t>オコナ</t>
    </rPh>
    <rPh sb="108" eb="110">
      <t>シュウゼン</t>
    </rPh>
    <rPh sb="113" eb="115">
      <t>キノウ</t>
    </rPh>
    <rPh sb="115" eb="117">
      <t>イジ</t>
    </rPh>
    <rPh sb="118" eb="119">
      <t>ハカ</t>
    </rPh>
    <rPh sb="123" eb="126">
      <t>ケイカクテキ</t>
    </rPh>
    <phoneticPr fontId="15"/>
  </si>
  <si>
    <t>　以上のことから、農業集落排水事業の経営状態は健全な状態にあるとは言えず、処理区域内人口の減少や水洗化率（新規加入）の伸び悩みに加えて新型コロナウィルス感染拡大の影響による使用料収入の減少、今後老朽化が進行していく管渠及び処理場などの施設の維持管理や更新に伴う費用の増加、歳出の大半を占める公債費（地方債元利償還金）の負担などにより、経営状態が一層悪化することも考えられます。
　このため、更なる経費節減を進めるだけでなく、経営基盤の安定強化に向けた抜本的な対策（企業会計の適用、下水道事業との統合など）に取り組む必要があると思われます。</t>
    <rPh sb="23" eb="25">
      <t>ケンゼン</t>
    </rPh>
    <rPh sb="172" eb="174">
      <t>イッソウ</t>
    </rPh>
    <phoneticPr fontId="15"/>
  </si>
  <si>
    <t>　農業集落排水事業では、①収益的収支比率は前年度並みを維持しましたが、100％を下回って単年度での収支は赤字となりました。また、④企業債残高対事業規模比率が極端に高い（約3710％）こと、⑤経費回収率も100％を大きく下回って使用料収入で経費（コスト）を賄うことができず、一般会計からの繰入金に依存する状況であることから、経営状態は健全な状態ではないと考えられます。また、⑥汚水処理原価は前年度より約54円低下しましたが、依然として全国及び類似団体の平均を大きく上回っており、修繕費など維持管理費用の削減が進んでいないと見られることも、経営状態を更に悪化させかねない要因の一つと思われます。
　一方、⑦施設利用率は平均に比べて極端に低い水準にありますが、これは処理区域が村内でも小規模な集落にあること、当初の計画に比べて処理区域内人口が減少していることが主な要因と考えられます。また、⑧水洗化率も平均を下回り、ここ数年は新規加入がないことから、高齢者世帯など経済的な理由から水洗化できない世帯が残っているものと考えられます。
　なお、収支状況の改善などを目的として、令和２年度に使用料の改定（基本使用料の引き上げ）を実施しました。</t>
    <rPh sb="21" eb="24">
      <t>ゼンネンド</t>
    </rPh>
    <rPh sb="24" eb="25">
      <t>ナ</t>
    </rPh>
    <rPh sb="27" eb="29">
      <t>イジ</t>
    </rPh>
    <rPh sb="40" eb="42">
      <t>シタマワ</t>
    </rPh>
    <rPh sb="169" eb="171">
      <t>ジョウタイ</t>
    </rPh>
    <rPh sb="194" eb="197">
      <t>ゼンネンド</t>
    </rPh>
    <rPh sb="199" eb="200">
      <t>ヤク</t>
    </rPh>
    <rPh sb="202" eb="203">
      <t>エン</t>
    </rPh>
    <rPh sb="203" eb="205">
      <t>テイカ</t>
    </rPh>
    <rPh sb="211" eb="213">
      <t>イゼン</t>
    </rPh>
    <rPh sb="228" eb="229">
      <t>オオ</t>
    </rPh>
    <rPh sb="273" eb="274">
      <t>サラ</t>
    </rPh>
    <rPh sb="335" eb="337">
      <t>ソンナイ</t>
    </rPh>
    <rPh sb="410" eb="412">
      <t>シンキ</t>
    </rPh>
    <rPh sb="412" eb="414">
      <t>カニュウ</t>
    </rPh>
    <rPh sb="498" eb="500">
      <t>シヨウ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</si>
</sst>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C3-4D80-89B4-DD42B9AB7A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4AC3-4D80-89B4-DD42B9AB7A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12.72</c:v>
                </c:pt>
                <c:pt idx="1">
                  <c:v>12.72</c:v>
                </c:pt>
                <c:pt idx="2">
                  <c:v>12.72</c:v>
                </c:pt>
                <c:pt idx="3">
                  <c:v>12.72</c:v>
                </c:pt>
                <c:pt idx="4">
                  <c:v>12.72</c:v>
                </c:pt>
              </c:numCache>
            </c:numRef>
          </c:val>
          <c:extLst>
            <c:ext xmlns:c16="http://schemas.microsoft.com/office/drawing/2014/chart" uri="{C3380CC4-5D6E-409C-BE32-E72D297353CC}">
              <c16:uniqueId val="{00000000-505B-42D1-B6AC-74ED551A077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505B-42D1-B6AC-74ED551A077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c:v>
                </c:pt>
                <c:pt idx="1">
                  <c:v>79.75</c:v>
                </c:pt>
                <c:pt idx="2">
                  <c:v>79.5</c:v>
                </c:pt>
                <c:pt idx="3">
                  <c:v>79.11</c:v>
                </c:pt>
                <c:pt idx="4">
                  <c:v>78.709999999999994</c:v>
                </c:pt>
              </c:numCache>
            </c:numRef>
          </c:val>
          <c:extLst>
            <c:ext xmlns:c16="http://schemas.microsoft.com/office/drawing/2014/chart" uri="{C3380CC4-5D6E-409C-BE32-E72D297353CC}">
              <c16:uniqueId val="{00000000-F71A-4CC4-B9C4-FC30B369C01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71A-4CC4-B9C4-FC30B369C01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98.19</c:v>
                </c:pt>
                <c:pt idx="1">
                  <c:v>101.25</c:v>
                </c:pt>
                <c:pt idx="2">
                  <c:v>98.39</c:v>
                </c:pt>
                <c:pt idx="3">
                  <c:v>99.45</c:v>
                </c:pt>
                <c:pt idx="4">
                  <c:v>99.72</c:v>
                </c:pt>
              </c:numCache>
            </c:numRef>
          </c:val>
          <c:extLst>
            <c:ext xmlns:c16="http://schemas.microsoft.com/office/drawing/2014/chart" uri="{C3380CC4-5D6E-409C-BE32-E72D297353CC}">
              <c16:uniqueId val="{00000000-2A9E-4C1F-BA39-04B7677465D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9E-4C1F-BA39-04B7677465D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6A-432C-83CF-2B11879451E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6A-432C-83CF-2B11879451E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28-46E5-AF32-48B72973D0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28-46E5-AF32-48B72973D0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6F-4201-99D1-F64D8CBC532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6F-4201-99D1-F64D8CBC532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22-4C65-94D1-FCADC5933DB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22-4C65-94D1-FCADC5933DB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5515.2</c:v>
                </c:pt>
                <c:pt idx="1">
                  <c:v>5228.84</c:v>
                </c:pt>
                <c:pt idx="2">
                  <c:v>5174.24</c:v>
                </c:pt>
                <c:pt idx="3">
                  <c:v>4398.6499999999996</c:v>
                </c:pt>
                <c:pt idx="4">
                  <c:v>3709.34</c:v>
                </c:pt>
              </c:numCache>
            </c:numRef>
          </c:val>
          <c:extLst>
            <c:ext xmlns:c16="http://schemas.microsoft.com/office/drawing/2014/chart" uri="{C3380CC4-5D6E-409C-BE32-E72D297353CC}">
              <c16:uniqueId val="{00000000-0885-41B4-8D47-9A4FAA17AD5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885-41B4-8D47-9A4FAA17AD5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56.79</c:v>
                </c:pt>
                <c:pt idx="1">
                  <c:v>51.28</c:v>
                </c:pt>
                <c:pt idx="2">
                  <c:v>45.26</c:v>
                </c:pt>
                <c:pt idx="3">
                  <c:v>46.8</c:v>
                </c:pt>
                <c:pt idx="4">
                  <c:v>48.6</c:v>
                </c:pt>
              </c:numCache>
            </c:numRef>
          </c:val>
          <c:extLst>
            <c:ext xmlns:c16="http://schemas.microsoft.com/office/drawing/2014/chart" uri="{C3380CC4-5D6E-409C-BE32-E72D297353CC}">
              <c16:uniqueId val="{00000000-48B7-459A-AF40-E445027B380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48B7-459A-AF40-E445027B380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405.82</c:v>
                </c:pt>
                <c:pt idx="1">
                  <c:v>454.21</c:v>
                </c:pt>
                <c:pt idx="2">
                  <c:v>532.55999999999995</c:v>
                </c:pt>
                <c:pt idx="3">
                  <c:v>478.01</c:v>
                </c:pt>
                <c:pt idx="4">
                  <c:v>423.95</c:v>
                </c:pt>
              </c:numCache>
            </c:numRef>
          </c:val>
          <c:extLst>
            <c:ext xmlns:c16="http://schemas.microsoft.com/office/drawing/2014/chart" uri="{C3380CC4-5D6E-409C-BE32-E72D297353CC}">
              <c16:uniqueId val="{00000000-80DD-4934-AFB7-CC0BD5378E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0DD-4934-AFB7-CC0BD5378E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H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木島平村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4669</v>
      </c>
      <c r="AM8" s="69"/>
      <c r="AN8" s="69"/>
      <c r="AO8" s="69"/>
      <c r="AP8" s="69"/>
      <c r="AQ8" s="69"/>
      <c r="AR8" s="69"/>
      <c r="AS8" s="69"/>
      <c r="AT8" s="68">
        <f>データ!T6</f>
        <v>99.32</v>
      </c>
      <c r="AU8" s="68"/>
      <c r="AV8" s="68"/>
      <c r="AW8" s="68"/>
      <c r="AX8" s="68"/>
      <c r="AY8" s="68"/>
      <c r="AZ8" s="68"/>
      <c r="BA8" s="68"/>
      <c r="BB8" s="68">
        <f>データ!U6</f>
        <v>47.01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3.34</v>
      </c>
      <c r="Q10" s="68"/>
      <c r="R10" s="68"/>
      <c r="S10" s="68"/>
      <c r="T10" s="68"/>
      <c r="U10" s="68"/>
      <c r="V10" s="68"/>
      <c r="W10" s="68">
        <f>データ!Q6</f>
        <v>174.2</v>
      </c>
      <c r="X10" s="68"/>
      <c r="Y10" s="68"/>
      <c r="Z10" s="68"/>
      <c r="AA10" s="68"/>
      <c r="AB10" s="68"/>
      <c r="AC10" s="68"/>
      <c r="AD10" s="69">
        <f>データ!R6</f>
        <v>3960</v>
      </c>
      <c r="AE10" s="69"/>
      <c r="AF10" s="69"/>
      <c r="AG10" s="69"/>
      <c r="AH10" s="69"/>
      <c r="AI10" s="69"/>
      <c r="AJ10" s="69"/>
      <c r="AK10" s="2"/>
      <c r="AL10" s="69">
        <f>データ!V6</f>
        <v>155</v>
      </c>
      <c r="AM10" s="69"/>
      <c r="AN10" s="69"/>
      <c r="AO10" s="69"/>
      <c r="AP10" s="69"/>
      <c r="AQ10" s="69"/>
      <c r="AR10" s="69"/>
      <c r="AS10" s="69"/>
      <c r="AT10" s="68">
        <f>データ!W6</f>
        <v>0.16</v>
      </c>
      <c r="AU10" s="68"/>
      <c r="AV10" s="68"/>
      <c r="AW10" s="68"/>
      <c r="AX10" s="68"/>
      <c r="AY10" s="68"/>
      <c r="AZ10" s="68"/>
      <c r="BA10" s="68"/>
      <c r="BB10" s="68">
        <f>データ!X6</f>
        <v>968.75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1ymQWN4jdSeDQPbhY/seiUf9FEwLpObh/+2nEIjhsqI/073bQGWBsT/rbOKFBmMKHWlyPoio+61XZa3TB3og4g==" saltValue="gFluK4YSUjp051MmyOrsh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205621</v>
      </c>
      <c r="D6" s="33">
        <f t="shared" si="3"/>
        <v>47</v>
      </c>
      <c r="E6" s="33">
        <f t="shared" si="3"/>
        <v>17</v>
      </c>
      <c r="F6" s="33">
        <f t="shared" si="3"/>
        <v>5</v>
      </c>
      <c r="G6" s="33">
        <f t="shared" si="3"/>
        <v>0</v>
      </c>
      <c r="H6" s="33" t="str">
        <f t="shared" si="3"/>
        <v>長野県　木島平村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3.34</v>
      </c>
      <c r="Q6" s="34">
        <f t="shared" si="3"/>
        <v>174.2</v>
      </c>
      <c r="R6" s="34">
        <f t="shared" si="3"/>
        <v>3960</v>
      </c>
      <c r="S6" s="34">
        <f t="shared" si="3"/>
        <v>4669</v>
      </c>
      <c r="T6" s="34">
        <f t="shared" si="3"/>
        <v>99.32</v>
      </c>
      <c r="U6" s="34">
        <f t="shared" si="3"/>
        <v>47.01</v>
      </c>
      <c r="V6" s="34">
        <f t="shared" si="3"/>
        <v>155</v>
      </c>
      <c r="W6" s="34">
        <f t="shared" si="3"/>
        <v>0.16</v>
      </c>
      <c r="X6" s="34">
        <f t="shared" si="3"/>
        <v>968.75</v>
      </c>
      <c r="Y6" s="35">
        <f>IF(Y7="",NA(),Y7)</f>
        <v>98.19</v>
      </c>
      <c r="Z6" s="35">
        <f t="shared" ref="Z6:AH6" si="4">IF(Z7="",NA(),Z7)</f>
        <v>101.25</v>
      </c>
      <c r="AA6" s="35">
        <f t="shared" si="4"/>
        <v>98.39</v>
      </c>
      <c r="AB6" s="35">
        <f t="shared" si="4"/>
        <v>99.45</v>
      </c>
      <c r="AC6" s="35">
        <f t="shared" si="4"/>
        <v>99.72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5515.2</v>
      </c>
      <c r="BG6" s="35">
        <f t="shared" ref="BG6:BO6" si="7">IF(BG7="",NA(),BG7)</f>
        <v>5228.84</v>
      </c>
      <c r="BH6" s="35">
        <f t="shared" si="7"/>
        <v>5174.24</v>
      </c>
      <c r="BI6" s="35">
        <f t="shared" si="7"/>
        <v>4398.6499999999996</v>
      </c>
      <c r="BJ6" s="35">
        <f t="shared" si="7"/>
        <v>3709.34</v>
      </c>
      <c r="BK6" s="35">
        <f t="shared" si="7"/>
        <v>1081.8</v>
      </c>
      <c r="BL6" s="35">
        <f t="shared" si="7"/>
        <v>974.93</v>
      </c>
      <c r="BM6" s="35">
        <f t="shared" si="7"/>
        <v>855.8</v>
      </c>
      <c r="BN6" s="35">
        <f t="shared" si="7"/>
        <v>789.46</v>
      </c>
      <c r="BO6" s="35">
        <f t="shared" si="7"/>
        <v>826.83</v>
      </c>
      <c r="BP6" s="34" t="str">
        <f>IF(BP7="","",IF(BP7="-","【-】","【"&amp;SUBSTITUTE(TEXT(BP7,"#,##0.00"),"-","△")&amp;"】"))</f>
        <v>【765.47】</v>
      </c>
      <c r="BQ6" s="35">
        <f>IF(BQ7="",NA(),BQ7)</f>
        <v>56.79</v>
      </c>
      <c r="BR6" s="35">
        <f t="shared" ref="BR6:BZ6" si="8">IF(BR7="",NA(),BR7)</f>
        <v>51.28</v>
      </c>
      <c r="BS6" s="35">
        <f t="shared" si="8"/>
        <v>45.26</v>
      </c>
      <c r="BT6" s="35">
        <f t="shared" si="8"/>
        <v>46.8</v>
      </c>
      <c r="BU6" s="35">
        <f t="shared" si="8"/>
        <v>48.6</v>
      </c>
      <c r="BV6" s="35">
        <f t="shared" si="8"/>
        <v>52.19</v>
      </c>
      <c r="BW6" s="35">
        <f t="shared" si="8"/>
        <v>55.32</v>
      </c>
      <c r="BX6" s="35">
        <f t="shared" si="8"/>
        <v>59.8</v>
      </c>
      <c r="BY6" s="35">
        <f t="shared" si="8"/>
        <v>57.77</v>
      </c>
      <c r="BZ6" s="35">
        <f t="shared" si="8"/>
        <v>57.31</v>
      </c>
      <c r="CA6" s="34" t="str">
        <f>IF(CA7="","",IF(CA7="-","【-】","【"&amp;SUBSTITUTE(TEXT(CA7,"#,##0.00"),"-","△")&amp;"】"))</f>
        <v>【59.59】</v>
      </c>
      <c r="CB6" s="35">
        <f>IF(CB7="",NA(),CB7)</f>
        <v>405.82</v>
      </c>
      <c r="CC6" s="35">
        <f t="shared" ref="CC6:CK6" si="9">IF(CC7="",NA(),CC7)</f>
        <v>454.21</v>
      </c>
      <c r="CD6" s="35">
        <f t="shared" si="9"/>
        <v>532.55999999999995</v>
      </c>
      <c r="CE6" s="35">
        <f t="shared" si="9"/>
        <v>478.01</v>
      </c>
      <c r="CF6" s="35">
        <f t="shared" si="9"/>
        <v>423.95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12.72</v>
      </c>
      <c r="CN6" s="35">
        <f t="shared" ref="CN6:CV6" si="10">IF(CN7="",NA(),CN7)</f>
        <v>12.72</v>
      </c>
      <c r="CO6" s="35">
        <f t="shared" si="10"/>
        <v>12.72</v>
      </c>
      <c r="CP6" s="35">
        <f t="shared" si="10"/>
        <v>12.72</v>
      </c>
      <c r="CQ6" s="35">
        <f t="shared" si="10"/>
        <v>12.72</v>
      </c>
      <c r="CR6" s="35">
        <f t="shared" si="10"/>
        <v>52.31</v>
      </c>
      <c r="CS6" s="35">
        <f t="shared" si="10"/>
        <v>60.65</v>
      </c>
      <c r="CT6" s="35">
        <f t="shared" si="10"/>
        <v>51.75</v>
      </c>
      <c r="CU6" s="35">
        <f t="shared" si="10"/>
        <v>50.68</v>
      </c>
      <c r="CV6" s="35">
        <f t="shared" si="10"/>
        <v>50.14</v>
      </c>
      <c r="CW6" s="34" t="str">
        <f>IF(CW7="","",IF(CW7="-","【-】","【"&amp;SUBSTITUTE(TEXT(CW7,"#,##0.00"),"-","△")&amp;"】"))</f>
        <v>【51.30】</v>
      </c>
      <c r="CX6" s="35">
        <f>IF(CX7="",NA(),CX7)</f>
        <v>80</v>
      </c>
      <c r="CY6" s="35">
        <f t="shared" ref="CY6:DG6" si="11">IF(CY7="",NA(),CY7)</f>
        <v>79.75</v>
      </c>
      <c r="CZ6" s="35">
        <f t="shared" si="11"/>
        <v>79.5</v>
      </c>
      <c r="DA6" s="35">
        <f t="shared" si="11"/>
        <v>79.11</v>
      </c>
      <c r="DB6" s="35">
        <f t="shared" si="11"/>
        <v>78.709999999999994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205621</v>
      </c>
      <c r="D7" s="37">
        <v>47</v>
      </c>
      <c r="E7" s="37">
        <v>17</v>
      </c>
      <c r="F7" s="37">
        <v>5</v>
      </c>
      <c r="G7" s="37">
        <v>0</v>
      </c>
      <c r="H7" s="37" t="s">
        <v>97</v>
      </c>
      <c r="I7" s="37" t="s">
        <v>98</v>
      </c>
      <c r="J7" s="37" t="s">
        <v>99</v>
      </c>
      <c r="K7" s="37" t="s">
        <v>100</v>
      </c>
      <c r="L7" s="37" t="s">
        <v>101</v>
      </c>
      <c r="M7" s="37" t="s">
        <v>102</v>
      </c>
      <c r="N7" s="38" t="s">
        <v>103</v>
      </c>
      <c r="O7" s="38" t="s">
        <v>104</v>
      </c>
      <c r="P7" s="38">
        <v>3.34</v>
      </c>
      <c r="Q7" s="38">
        <v>174.2</v>
      </c>
      <c r="R7" s="38">
        <v>3960</v>
      </c>
      <c r="S7" s="38">
        <v>4669</v>
      </c>
      <c r="T7" s="38">
        <v>99.32</v>
      </c>
      <c r="U7" s="38">
        <v>47.01</v>
      </c>
      <c r="V7" s="38">
        <v>155</v>
      </c>
      <c r="W7" s="38">
        <v>0.16</v>
      </c>
      <c r="X7" s="38">
        <v>968.75</v>
      </c>
      <c r="Y7" s="38">
        <v>98.19</v>
      </c>
      <c r="Z7" s="38">
        <v>101.25</v>
      </c>
      <c r="AA7" s="38">
        <v>98.39</v>
      </c>
      <c r="AB7" s="38">
        <v>99.45</v>
      </c>
      <c r="AC7" s="38">
        <v>99.72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5515.2</v>
      </c>
      <c r="BG7" s="38">
        <v>5228.84</v>
      </c>
      <c r="BH7" s="38">
        <v>5174.24</v>
      </c>
      <c r="BI7" s="38">
        <v>4398.6499999999996</v>
      </c>
      <c r="BJ7" s="38">
        <v>3709.34</v>
      </c>
      <c r="BK7" s="38">
        <v>1081.8</v>
      </c>
      <c r="BL7" s="38">
        <v>974.93</v>
      </c>
      <c r="BM7" s="38">
        <v>855.8</v>
      </c>
      <c r="BN7" s="38">
        <v>789.46</v>
      </c>
      <c r="BO7" s="38">
        <v>826.83</v>
      </c>
      <c r="BP7" s="38">
        <v>765.47</v>
      </c>
      <c r="BQ7" s="38">
        <v>56.79</v>
      </c>
      <c r="BR7" s="38">
        <v>51.28</v>
      </c>
      <c r="BS7" s="38">
        <v>45.26</v>
      </c>
      <c r="BT7" s="38">
        <v>46.8</v>
      </c>
      <c r="BU7" s="38">
        <v>48.6</v>
      </c>
      <c r="BV7" s="38">
        <v>52.19</v>
      </c>
      <c r="BW7" s="38">
        <v>55.32</v>
      </c>
      <c r="BX7" s="38">
        <v>59.8</v>
      </c>
      <c r="BY7" s="38">
        <v>57.77</v>
      </c>
      <c r="BZ7" s="38">
        <v>57.31</v>
      </c>
      <c r="CA7" s="38">
        <v>59.59</v>
      </c>
      <c r="CB7" s="38">
        <v>405.82</v>
      </c>
      <c r="CC7" s="38">
        <v>454.21</v>
      </c>
      <c r="CD7" s="38">
        <v>532.55999999999995</v>
      </c>
      <c r="CE7" s="38">
        <v>478.01</v>
      </c>
      <c r="CF7" s="38">
        <v>423.95</v>
      </c>
      <c r="CG7" s="38">
        <v>296.14</v>
      </c>
      <c r="CH7" s="38">
        <v>283.17</v>
      </c>
      <c r="CI7" s="38">
        <v>263.76</v>
      </c>
      <c r="CJ7" s="38">
        <v>274.35000000000002</v>
      </c>
      <c r="CK7" s="38">
        <v>273.52</v>
      </c>
      <c r="CL7" s="38">
        <v>257.86</v>
      </c>
      <c r="CM7" s="38">
        <v>12.72</v>
      </c>
      <c r="CN7" s="38">
        <v>12.72</v>
      </c>
      <c r="CO7" s="38">
        <v>12.72</v>
      </c>
      <c r="CP7" s="38">
        <v>12.72</v>
      </c>
      <c r="CQ7" s="38">
        <v>12.72</v>
      </c>
      <c r="CR7" s="38">
        <v>52.31</v>
      </c>
      <c r="CS7" s="38">
        <v>60.65</v>
      </c>
      <c r="CT7" s="38">
        <v>51.75</v>
      </c>
      <c r="CU7" s="38">
        <v>50.68</v>
      </c>
      <c r="CV7" s="38">
        <v>50.14</v>
      </c>
      <c r="CW7" s="38">
        <v>51.3</v>
      </c>
      <c r="CX7" s="38">
        <v>80</v>
      </c>
      <c r="CY7" s="38">
        <v>79.75</v>
      </c>
      <c r="CZ7" s="38">
        <v>79.5</v>
      </c>
      <c r="DA7" s="38">
        <v>79.11</v>
      </c>
      <c r="DB7" s="38">
        <v>78.709999999999994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dcterms:created xsi:type="dcterms:W3CDTF">2020-12-04T03:04:36Z</dcterms:created>
  <dcterms:modified xsi:type="dcterms:W3CDTF">2021-01-18T04:35:42Z</dcterms:modified>
  <cp:category/>
</cp:coreProperties>
</file>