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01-34\Documents\経営比較分析表\R2\205621 木島平村\"/>
    </mc:Choice>
  </mc:AlternateContent>
  <xr:revisionPtr revIDLastSave="0" documentId="13_ncr:1_{EC041C60-AFEA-42F1-89C0-C0ED45A699E0}" xr6:coauthVersionLast="36" xr6:coauthVersionMax="36" xr10:uidLastSave="{00000000-0000-0000-0000-000000000000}"/>
  <workbookProtection workbookAlgorithmName="SHA-512" workbookHashValue="EOws7GwufItl3aOS8tpF7Yva9uLQi5ADGN5KsUrNPYJQnR2M/t0Ql8TEBYfd7ftQ2eJU99Zvfbipn8GGzqxEFw==" workbookSaltValue="gU/DyVIoWGrzaNKQ7DLxO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R6" i="5"/>
  <c r="AD10" i="4" s="1"/>
  <c r="Q6" i="5"/>
  <c r="P6" i="5"/>
  <c r="O6" i="5"/>
  <c r="I10" i="4" s="1"/>
  <c r="N6" i="5"/>
  <c r="B10" i="4" s="1"/>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BB10" i="4"/>
  <c r="AL10" i="4"/>
  <c r="W10" i="4"/>
  <c r="P10" i="4"/>
  <c r="BB8" i="4"/>
  <c r="AT8" i="4"/>
  <c r="AL8" i="4"/>
  <c r="I8" i="4"/>
  <c r="B6"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<sst xmlns="http://schemas.openxmlformats.org/spreadsheetml/2006/main" count="236" uniqueCount="121">
  <si>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</si>
  <si>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</si>
  <si>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</si>
  <si>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</si>
  <si>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</si>
  <si>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</si>
  <si>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</si>
  <si>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</si>
  <si>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</si>
  <si>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</si>
  <si>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</si>
  <si>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</si>
  <si>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</si>
  <si>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</si>
  <si>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</si>
  <si>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</si>
  <si>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</si>
  <si>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</si>
  <si>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</si>
  <si>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</si>
  <si>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</si>
  <si>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</si>
  <si>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</si>
  <si>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</si>
  <si>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</si>
  <si>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</si>
  <si>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</si>
  <si>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</si>
  <si>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</si>
  <si>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</si>
  <si>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</si>
  <si>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</si>
  <si>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</si>
  <si>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</si>
  <si>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</si>
  <si>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</si>
  <si>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</si>
  <si>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</si>
  <si>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</si>
  <si>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</si>
  <si>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</si>
  <si>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</si>
  <si>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</si>
  <si>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</si>
  <si>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</si>
  <si>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</si>
  <si>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</si>
  <si>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</si>
  <si>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</si>
  <si>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</si>
  <si>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</si>
  <si>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</si>
  <si>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</si>
  <si>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</si>
  <si>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</si>
  <si>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</si>
  <si>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</si>
  <si>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</si>
  <si>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</si>
  <si>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</si>
  <si>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</si>
  <si>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</si>
  <si>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</si>
  <si>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</si>
  <si>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</si>
  <si>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</si>
  <si>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</si>
  <si>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</si>
  <si>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</si>
  <si>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</si>
  <si>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</si>
  <si>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</si>
  <si>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</si>
  <si>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</si>
  <si>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</si>
  <si>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</si>
  <si>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</si>
  <si>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</si>
  <si>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</si>
  <si>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</si>
  <si>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</si>
  <si>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</si>
  <si>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</si>
  <si>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</si>
  <si>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</si>
  <si>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</si>
  <si>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</si>
  <si>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</si>
  <si>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</si>
  <si>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</si>
  <si>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</si>
  <si>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</si>
  <si>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</si>
  <si>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</si>
  <si>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</si>
  <si>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</si>
  <si>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</si>
  <si>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</si>
  <si>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</si>
  <si>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木島平村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</si>
  <si>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</si>
  <si>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</si>
  <si>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</si>
  <si>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</si>
  <si>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</si>
  <si>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</si>
  <si>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</si>
  <si>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</si>
  <si>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</si>
  <si>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</si>
  <si>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</si>
  <si>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</si>
  <si>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</si>
  <si>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</si>
  <si>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</si>
  <si>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</si>
  <si>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</si>
  <si>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</si>
  <si>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23年度から処理場（浄化センター）の長寿命化を図るための設備更新工事を優先的に進めており、③管渠改善率は進捗していません。しかし、供用開始から25年以上経過して老朽化が一層進むと見込まれるため、今後は処理場、ポンプ場の適時適切な更新修繕による機能維持、及び布設替えなどによる管渠の更新を計画的に進めることが課題となっています。
　なお、令和２年度には、処理場の設備更新（受変電設備更新など）の実施を予定しています。</t>
    <rPh sb="26" eb="27">
      <t>ハカ</t>
    </rPh>
    <rPh sb="77" eb="79">
      <t>イジョウ</t>
    </rPh>
    <rPh sb="112" eb="114">
      <t>テキジ</t>
    </rPh>
    <rPh sb="114" eb="116">
      <t>テキセツ</t>
    </rPh>
    <rPh sb="117" eb="119">
      <t>コウシン</t>
    </rPh>
    <rPh sb="119" eb="121">
      <t>シュウゼン</t>
    </rPh>
    <rPh sb="124" eb="126">
      <t>キノウ</t>
    </rPh>
    <rPh sb="126" eb="128">
      <t>イジ</t>
    </rPh>
    <rPh sb="129" eb="130">
      <t>オヨ</t>
    </rPh>
    <rPh sb="171" eb="173">
      <t>レイワ</t>
    </rPh>
    <rPh sb="174" eb="176">
      <t>ネンド</t>
    </rPh>
    <rPh sb="179" eb="182">
      <t>ショリジョウ</t>
    </rPh>
    <rPh sb="183" eb="185">
      <t>セツビ</t>
    </rPh>
    <rPh sb="185" eb="187">
      <t>コウシン</t>
    </rPh>
    <rPh sb="188" eb="191">
      <t>ジュヘンデン</t>
    </rPh>
    <rPh sb="191" eb="193">
      <t>セツビ</t>
    </rPh>
    <rPh sb="193" eb="195">
      <t>コウシン</t>
    </rPh>
    <rPh sb="199" eb="201">
      <t>ジッシ</t>
    </rPh>
    <rPh sb="202" eb="204">
      <t>ヨテイ</t>
    </rPh>
    <phoneticPr fontId="15"/>
  </si>
  <si>
    <t xml:space="preserve">　以上のことから、下水道事業の経営状態は若干改善した前年度に比べて再び悪化して依然健全な状態にあるとは言えず、処理区域内人口の減少や水洗化率（新規加入）の伸び悩みに加えて新型コロナウィルス感染拡大の影響による使用料収入の減少、今後老朽化が進行していく管渠及び処理場などの施設の維持管理や更新に伴う費用の増加、歳出の多くを占める公債費（地方債元利償還金）の負担などにより、経営状態が一層悪化することも考えられます。
　このため、更なる経費節減を進めるだけでなく、経営基盤の安定強化に向けた対策（企業会計の適用、広域化・共同化など）に取り組む必要があると思われます。
</t>
    <rPh sb="20" eb="22">
      <t>ジャッカン</t>
    </rPh>
    <rPh sb="22" eb="24">
      <t>カイゼン</t>
    </rPh>
    <rPh sb="26" eb="29">
      <t>ゼンネンド</t>
    </rPh>
    <rPh sb="30" eb="31">
      <t>クラ</t>
    </rPh>
    <rPh sb="33" eb="34">
      <t>フタタ</t>
    </rPh>
    <rPh sb="35" eb="37">
      <t>アッカ</t>
    </rPh>
    <rPh sb="39" eb="41">
      <t>イゼン</t>
    </rPh>
    <rPh sb="82" eb="83">
      <t>クワ</t>
    </rPh>
    <rPh sb="85" eb="87">
      <t>シンガタ</t>
    </rPh>
    <rPh sb="94" eb="98">
      <t>カンセンカクダイ</t>
    </rPh>
    <rPh sb="99" eb="101">
      <t>エイキョウ</t>
    </rPh>
    <rPh sb="253" eb="256">
      <t>コウイキカ</t>
    </rPh>
    <rPh sb="257" eb="260">
      <t>キョウドウカ</t>
    </rPh>
    <phoneticPr fontId="15"/>
  </si>
  <si>
    <t>　下水道事業では、①収益的収支比率が前年度に比べ約4.5ポイント悪化して過去５年間で最も低い水準となり、単年度での赤字状態が続いています。これは、④企業債残高対事業規模比率が全国及び類似団体を下回る水準に低下したものの、依然高い水準にある（約927.66％）ことから、地方債の償還金が収支を圧迫する主な要因となっているためと考えられます。また、⑤経費回収率が前年度より約6ポイント悪化（85.83％）していること、⑥汚水処理原価も前年度に比べ大きく上昇（約26円）して全国平均を上回っていることなどから、使用料収入で修繕費などの経費（コスト）の増加を賄うことができず、一般会計からの繰入金に依存する状況になっていることが、収支を黒字化できない要因になっているものと思われます。
　一方、⑦施設利用率は平均を下回る水準で推移していますが、これは当初の計画に比べて処理区域内人口が減少していることが主な要因と考えられます。また⑧水洗化率は、普及促進に努めてきたため平均を上回る水準を維持していますが、ここ数年は横ばいの傾向にあり、高齢者世帯など経済的な理由から水洗化できない世帯が残っているものと考えられます。
　なお、収支状況の改善などを目的として、令和２年度に使用料の改定（基本使用料の引き上げ）を実施しました。</t>
    <rPh sb="18" eb="21">
      <t>ゼンネンド</t>
    </rPh>
    <rPh sb="22" eb="23">
      <t>クラ</t>
    </rPh>
    <rPh sb="24" eb="25">
      <t>ヤク</t>
    </rPh>
    <rPh sb="32" eb="34">
      <t>アッカ</t>
    </rPh>
    <rPh sb="36" eb="38">
      <t>カコ</t>
    </rPh>
    <rPh sb="39" eb="41">
      <t>ネンカン</t>
    </rPh>
    <rPh sb="42" eb="43">
      <t>モット</t>
    </rPh>
    <rPh sb="44" eb="45">
      <t>ヒク</t>
    </rPh>
    <rPh sb="46" eb="48">
      <t>スイジュン</t>
    </rPh>
    <rPh sb="96" eb="98">
      <t>シタマワ</t>
    </rPh>
    <rPh sb="99" eb="101">
      <t>スイジュン</t>
    </rPh>
    <rPh sb="102" eb="104">
      <t>テイカ</t>
    </rPh>
    <rPh sb="110" eb="112">
      <t>イゼン</t>
    </rPh>
    <rPh sb="112" eb="113">
      <t>タカ</t>
    </rPh>
    <rPh sb="149" eb="150">
      <t>オモ</t>
    </rPh>
    <rPh sb="179" eb="182">
      <t>ゼンネンド</t>
    </rPh>
    <rPh sb="184" eb="185">
      <t>ヤク</t>
    </rPh>
    <rPh sb="207" eb="210">
      <t>ゼンネンド</t>
    </rPh>
    <rPh sb="211" eb="212">
      <t>クラ</t>
    </rPh>
    <rPh sb="216" eb="218">
      <t>テイカ</t>
    </rPh>
    <rPh sb="219" eb="220">
      <t>ヤク</t>
    </rPh>
    <rPh sb="222" eb="223">
      <t>エン</t>
    </rPh>
    <rPh sb="224" eb="226">
      <t>ジョウショウ</t>
    </rPh>
    <rPh sb="246" eb="249">
      <t>クロジカ</t>
    </rPh>
    <rPh sb="445" eb="446">
      <t>ヨコ</t>
    </rPh>
    <rPh sb="508" eb="510">
      <t>シュウシ</t>
    </rPh>
    <rPh sb="510" eb="512">
      <t>ジョウキョウ</t>
    </rPh>
    <rPh sb="513" eb="515">
      <t>カイゼン</t>
    </rPh>
    <rPh sb="518" eb="520">
      <t>モクテキ</t>
    </rPh>
    <rPh sb="524" eb="526">
      <t>レイワ</t>
    </rPh>
    <rPh sb="527" eb="529">
      <t>ネンド</t>
    </rPh>
    <rPh sb="530" eb="533">
      <t>シヨウリョウ</t>
    </rPh>
    <rPh sb="534" eb="536">
      <t>カイテイ</t>
    </rPh>
    <rPh sb="543" eb="544">
      <t>ヒ</t>
    </rPh>
    <rPh sb="545" eb="546">
      <t>ア</t>
    </rPh>
    <rPh sb="549" eb="551">
      <t>ジッシ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</si>
</sst>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56-49D8-BCFD-ADB7237C5F6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5556-49D8-BCFD-ADB7237C5F6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30.29</c:v>
                </c:pt>
                <c:pt idx="1">
                  <c:v>30.29</c:v>
                </c:pt>
                <c:pt idx="2">
                  <c:v>30.29</c:v>
                </c:pt>
                <c:pt idx="3">
                  <c:v>30.29</c:v>
                </c:pt>
                <c:pt idx="4">
                  <c:v>30.29</c:v>
                </c:pt>
              </c:numCache>
            </c:numRef>
          </c:val>
          <c:extLst>
            <c:ext xmlns:c16="http://schemas.microsoft.com/office/drawing/2014/chart" uri="{C3380CC4-5D6E-409C-BE32-E72D297353CC}">
              <c16:uniqueId val="{00000000-D386-471D-A9BE-0187BA2A428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D386-471D-A9BE-0187BA2A428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88.47</c:v>
                </c:pt>
                <c:pt idx="1">
                  <c:v>88.46</c:v>
                </c:pt>
                <c:pt idx="2">
                  <c:v>88.47</c:v>
                </c:pt>
                <c:pt idx="3">
                  <c:v>88.53</c:v>
                </c:pt>
                <c:pt idx="4">
                  <c:v>88.56</c:v>
                </c:pt>
              </c:numCache>
            </c:numRef>
          </c:val>
          <c:extLst>
            <c:ext xmlns:c16="http://schemas.microsoft.com/office/drawing/2014/chart" uri="{C3380CC4-5D6E-409C-BE32-E72D297353CC}">
              <c16:uniqueId val="{00000000-A5AD-42DD-A4C0-1BD61FC2D9C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A5AD-42DD-A4C0-1BD61FC2D9C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85.63</c:v>
                </c:pt>
                <c:pt idx="1">
                  <c:v>85.51</c:v>
                </c:pt>
                <c:pt idx="2">
                  <c:v>83.8</c:v>
                </c:pt>
                <c:pt idx="3">
                  <c:v>87.38</c:v>
                </c:pt>
                <c:pt idx="4">
                  <c:v>82.84</c:v>
                </c:pt>
              </c:numCache>
            </c:numRef>
          </c:val>
          <c:extLst>
            <c:ext xmlns:c16="http://schemas.microsoft.com/office/drawing/2014/chart" uri="{C3380CC4-5D6E-409C-BE32-E72D297353CC}">
              <c16:uniqueId val="{00000000-CA61-4B30-AD8F-999A5DE3D7D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61-4B30-AD8F-999A5DE3D7D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02-45FA-A95E-2CBCEE4D986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02-45FA-A95E-2CBCEE4D986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33-46CA-9E41-23665EB8E73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33-46CA-9E41-23665EB8E73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40-40B9-B355-1D6661C89EE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40-40B9-B355-1D6661C89EE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BF-4E32-8FA3-E973AE3C58C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BF-4E32-8FA3-E973AE3C58C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1687.62</c:v>
                </c:pt>
                <c:pt idx="1">
                  <c:v>1503.27</c:v>
                </c:pt>
                <c:pt idx="2">
                  <c:v>1236.1099999999999</c:v>
                </c:pt>
                <c:pt idx="3">
                  <c:v>1104.42</c:v>
                </c:pt>
                <c:pt idx="4">
                  <c:v>927.66</c:v>
                </c:pt>
              </c:numCache>
            </c:numRef>
          </c:val>
          <c:extLst>
            <c:ext xmlns:c16="http://schemas.microsoft.com/office/drawing/2014/chart" uri="{C3380CC4-5D6E-409C-BE32-E72D297353CC}">
              <c16:uniqueId val="{00000000-3F09-4C3D-A4FA-0FBB2D231DB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3F09-4C3D-A4FA-0FBB2D231DB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89.49</c:v>
                </c:pt>
                <c:pt idx="1">
                  <c:v>90.57</c:v>
                </c:pt>
                <c:pt idx="2">
                  <c:v>87.04</c:v>
                </c:pt>
                <c:pt idx="3">
                  <c:v>92.95</c:v>
                </c:pt>
                <c:pt idx="4">
                  <c:v>85.83</c:v>
                </c:pt>
              </c:numCache>
            </c:numRef>
          </c:val>
          <c:extLst>
            <c:ext xmlns:c16="http://schemas.microsoft.com/office/drawing/2014/chart" uri="{C3380CC4-5D6E-409C-BE32-E72D297353CC}">
              <c16:uniqueId val="{00000000-4C66-4DE8-AAFC-83BBFBB4101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4C66-4DE8-AAFC-83BBFBB4101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239.75</c:v>
                </c:pt>
                <c:pt idx="1">
                  <c:v>234.61</c:v>
                </c:pt>
                <c:pt idx="2">
                  <c:v>251.27</c:v>
                </c:pt>
                <c:pt idx="3">
                  <c:v>230.08</c:v>
                </c:pt>
                <c:pt idx="4">
                  <c:v>255.92</c:v>
                </c:pt>
              </c:numCache>
            </c:numRef>
          </c:val>
          <c:extLst>
            <c:ext xmlns:c16="http://schemas.microsoft.com/office/drawing/2014/chart" uri="{C3380CC4-5D6E-409C-BE32-E72D297353CC}">
              <c16:uniqueId val="{00000000-C352-4B7A-8DB5-1FB2B3F971E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C352-4B7A-8DB5-1FB2B3F971E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木島平村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4669</v>
      </c>
      <c r="AM8" s="69"/>
      <c r="AN8" s="69"/>
      <c r="AO8" s="69"/>
      <c r="AP8" s="69"/>
      <c r="AQ8" s="69"/>
      <c r="AR8" s="69"/>
      <c r="AS8" s="69"/>
      <c r="AT8" s="68">
        <f>データ!T6</f>
        <v>99.32</v>
      </c>
      <c r="AU8" s="68"/>
      <c r="AV8" s="68"/>
      <c r="AW8" s="68"/>
      <c r="AX8" s="68"/>
      <c r="AY8" s="68"/>
      <c r="AZ8" s="68"/>
      <c r="BA8" s="68"/>
      <c r="BB8" s="68">
        <f>データ!U6</f>
        <v>47.01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94.34</v>
      </c>
      <c r="Q10" s="68"/>
      <c r="R10" s="68"/>
      <c r="S10" s="68"/>
      <c r="T10" s="68"/>
      <c r="U10" s="68"/>
      <c r="V10" s="68"/>
      <c r="W10" s="68">
        <f>データ!Q6</f>
        <v>82.11</v>
      </c>
      <c r="X10" s="68"/>
      <c r="Y10" s="68"/>
      <c r="Z10" s="68"/>
      <c r="AA10" s="68"/>
      <c r="AB10" s="68"/>
      <c r="AC10" s="68"/>
      <c r="AD10" s="69">
        <f>データ!R6</f>
        <v>3960</v>
      </c>
      <c r="AE10" s="69"/>
      <c r="AF10" s="69"/>
      <c r="AG10" s="69"/>
      <c r="AH10" s="69"/>
      <c r="AI10" s="69"/>
      <c r="AJ10" s="69"/>
      <c r="AK10" s="2"/>
      <c r="AL10" s="69">
        <f>データ!V6</f>
        <v>4380</v>
      </c>
      <c r="AM10" s="69"/>
      <c r="AN10" s="69"/>
      <c r="AO10" s="69"/>
      <c r="AP10" s="69"/>
      <c r="AQ10" s="69"/>
      <c r="AR10" s="69"/>
      <c r="AS10" s="69"/>
      <c r="AT10" s="68">
        <f>データ!W6</f>
        <v>3.06</v>
      </c>
      <c r="AU10" s="68"/>
      <c r="AV10" s="68"/>
      <c r="AW10" s="68"/>
      <c r="AX10" s="68"/>
      <c r="AY10" s="68"/>
      <c r="AZ10" s="68"/>
      <c r="BA10" s="68"/>
      <c r="BB10" s="68">
        <f>データ!X6</f>
        <v>1431.37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45</v>
      </c>
      <c r="N86" s="26" t="s">
        <v>44</v>
      </c>
      <c r="O86" s="26" t="str">
        <f>データ!EO6</f>
        <v>【0.28】</v>
      </c>
    </row>
  </sheetData>
  <sheetProtection algorithmName="SHA-512" hashValue="wSltqhV/bIKUZTapC8CIdqE3m0jDF1QJC4o4GiTrBToEj38l1O1iFncldZUeC5zspnD5C5ypztt520knAupTAA==" saltValue="kbNnSajl03yNMEGVcbti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205621</v>
      </c>
      <c r="D6" s="33">
        <f t="shared" si="3"/>
        <v>47</v>
      </c>
      <c r="E6" s="33">
        <f t="shared" si="3"/>
        <v>17</v>
      </c>
      <c r="F6" s="33">
        <f t="shared" si="3"/>
        <v>4</v>
      </c>
      <c r="G6" s="33">
        <f t="shared" si="3"/>
        <v>0</v>
      </c>
      <c r="H6" s="33" t="str">
        <f t="shared" si="3"/>
        <v>長野県　木島平村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94.34</v>
      </c>
      <c r="Q6" s="34">
        <f t="shared" si="3"/>
        <v>82.11</v>
      </c>
      <c r="R6" s="34">
        <f t="shared" si="3"/>
        <v>3960</v>
      </c>
      <c r="S6" s="34">
        <f t="shared" si="3"/>
        <v>4669</v>
      </c>
      <c r="T6" s="34">
        <f t="shared" si="3"/>
        <v>99.32</v>
      </c>
      <c r="U6" s="34">
        <f t="shared" si="3"/>
        <v>47.01</v>
      </c>
      <c r="V6" s="34">
        <f t="shared" si="3"/>
        <v>4380</v>
      </c>
      <c r="W6" s="34">
        <f t="shared" si="3"/>
        <v>3.06</v>
      </c>
      <c r="X6" s="34">
        <f t="shared" si="3"/>
        <v>1431.37</v>
      </c>
      <c r="Y6" s="35">
        <f>IF(Y7="",NA(),Y7)</f>
        <v>85.63</v>
      </c>
      <c r="Z6" s="35">
        <f t="shared" ref="Z6:AH6" si="4">IF(Z7="",NA(),Z7)</f>
        <v>85.51</v>
      </c>
      <c r="AA6" s="35">
        <f t="shared" si="4"/>
        <v>83.8</v>
      </c>
      <c r="AB6" s="35">
        <f t="shared" si="4"/>
        <v>87.38</v>
      </c>
      <c r="AC6" s="35">
        <f t="shared" si="4"/>
        <v>82.84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1687.62</v>
      </c>
      <c r="BG6" s="35">
        <f t="shared" ref="BG6:BO6" si="7">IF(BG7="",NA(),BG7)</f>
        <v>1503.27</v>
      </c>
      <c r="BH6" s="35">
        <f t="shared" si="7"/>
        <v>1236.1099999999999</v>
      </c>
      <c r="BI6" s="35">
        <f t="shared" si="7"/>
        <v>1104.42</v>
      </c>
      <c r="BJ6" s="35">
        <f t="shared" si="7"/>
        <v>927.66</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89.49</v>
      </c>
      <c r="BR6" s="35">
        <f t="shared" ref="BR6:BZ6" si="8">IF(BR7="",NA(),BR7)</f>
        <v>90.57</v>
      </c>
      <c r="BS6" s="35">
        <f t="shared" si="8"/>
        <v>87.04</v>
      </c>
      <c r="BT6" s="35">
        <f t="shared" si="8"/>
        <v>92.95</v>
      </c>
      <c r="BU6" s="35">
        <f t="shared" si="8"/>
        <v>85.83</v>
      </c>
      <c r="BV6" s="35">
        <f t="shared" si="8"/>
        <v>66.22</v>
      </c>
      <c r="BW6" s="35">
        <f t="shared" si="8"/>
        <v>69.87</v>
      </c>
      <c r="BX6" s="35">
        <f t="shared" si="8"/>
        <v>74.3</v>
      </c>
      <c r="BY6" s="35">
        <f t="shared" si="8"/>
        <v>72.260000000000005</v>
      </c>
      <c r="BZ6" s="35">
        <f t="shared" si="8"/>
        <v>71.84</v>
      </c>
      <c r="CA6" s="34" t="str">
        <f>IF(CA7="","",IF(CA7="-","【-】","【"&amp;SUBSTITUTE(TEXT(CA7,"#,##0.00"),"-","△")&amp;"】"))</f>
        <v>【74.17】</v>
      </c>
      <c r="CB6" s="35">
        <f>IF(CB7="",NA(),CB7)</f>
        <v>239.75</v>
      </c>
      <c r="CC6" s="35">
        <f t="shared" ref="CC6:CK6" si="9">IF(CC7="",NA(),CC7)</f>
        <v>234.61</v>
      </c>
      <c r="CD6" s="35">
        <f t="shared" si="9"/>
        <v>251.27</v>
      </c>
      <c r="CE6" s="35">
        <f t="shared" si="9"/>
        <v>230.08</v>
      </c>
      <c r="CF6" s="35">
        <f t="shared" si="9"/>
        <v>255.92</v>
      </c>
      <c r="CG6" s="35">
        <f t="shared" si="9"/>
        <v>246.72</v>
      </c>
      <c r="CH6" s="35">
        <f t="shared" si="9"/>
        <v>234.96</v>
      </c>
      <c r="CI6" s="35">
        <f t="shared" si="9"/>
        <v>221.81</v>
      </c>
      <c r="CJ6" s="35">
        <f t="shared" si="9"/>
        <v>230.02</v>
      </c>
      <c r="CK6" s="35">
        <f t="shared" si="9"/>
        <v>228.47</v>
      </c>
      <c r="CL6" s="34" t="str">
        <f>IF(CL7="","",IF(CL7="-","【-】","【"&amp;SUBSTITUTE(TEXT(CL7,"#,##0.00"),"-","△")&amp;"】"))</f>
        <v>【218.56】</v>
      </c>
      <c r="CM6" s="35">
        <f>IF(CM7="",NA(),CM7)</f>
        <v>30.29</v>
      </c>
      <c r="CN6" s="35">
        <f t="shared" ref="CN6:CV6" si="10">IF(CN7="",NA(),CN7)</f>
        <v>30.29</v>
      </c>
      <c r="CO6" s="35">
        <f t="shared" si="10"/>
        <v>30.29</v>
      </c>
      <c r="CP6" s="35">
        <f t="shared" si="10"/>
        <v>30.29</v>
      </c>
      <c r="CQ6" s="35">
        <f t="shared" si="10"/>
        <v>30.29</v>
      </c>
      <c r="CR6" s="35">
        <f t="shared" si="10"/>
        <v>41.35</v>
      </c>
      <c r="CS6" s="35">
        <f t="shared" si="10"/>
        <v>42.9</v>
      </c>
      <c r="CT6" s="35">
        <f t="shared" si="10"/>
        <v>43.36</v>
      </c>
      <c r="CU6" s="35">
        <f t="shared" si="10"/>
        <v>42.56</v>
      </c>
      <c r="CV6" s="35">
        <f t="shared" si="10"/>
        <v>42.47</v>
      </c>
      <c r="CW6" s="34" t="str">
        <f>IF(CW7="","",IF(CW7="-","【-】","【"&amp;SUBSTITUTE(TEXT(CW7,"#,##0.00"),"-","△")&amp;"】"))</f>
        <v>【42.86】</v>
      </c>
      <c r="CX6" s="35">
        <f>IF(CX7="",NA(),CX7)</f>
        <v>88.47</v>
      </c>
      <c r="CY6" s="35">
        <f t="shared" ref="CY6:DG6" si="11">IF(CY7="",NA(),CY7)</f>
        <v>88.46</v>
      </c>
      <c r="CZ6" s="35">
        <f t="shared" si="11"/>
        <v>88.47</v>
      </c>
      <c r="DA6" s="35">
        <f t="shared" si="11"/>
        <v>88.53</v>
      </c>
      <c r="DB6" s="35">
        <f t="shared" si="11"/>
        <v>88.56</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205621</v>
      </c>
      <c r="D7" s="37">
        <v>47</v>
      </c>
      <c r="E7" s="37">
        <v>17</v>
      </c>
      <c r="F7" s="37">
        <v>4</v>
      </c>
      <c r="G7" s="37">
        <v>0</v>
      </c>
      <c r="H7" s="37" t="s">
        <v>99</v>
      </c>
      <c r="I7" s="37" t="s">
        <v>100</v>
      </c>
      <c r="J7" s="37" t="s">
        <v>101</v>
      </c>
      <c r="K7" s="37" t="s">
        <v>102</v>
      </c>
      <c r="L7" s="37" t="s">
        <v>103</v>
      </c>
      <c r="M7" s="37" t="s">
        <v>104</v>
      </c>
      <c r="N7" s="38" t="s">
        <v>105</v>
      </c>
      <c r="O7" s="38" t="s">
        <v>106</v>
      </c>
      <c r="P7" s="38">
        <v>94.34</v>
      </c>
      <c r="Q7" s="38">
        <v>82.11</v>
      </c>
      <c r="R7" s="38">
        <v>3960</v>
      </c>
      <c r="S7" s="38">
        <v>4669</v>
      </c>
      <c r="T7" s="38">
        <v>99.32</v>
      </c>
      <c r="U7" s="38">
        <v>47.01</v>
      </c>
      <c r="V7" s="38">
        <v>4380</v>
      </c>
      <c r="W7" s="38">
        <v>3.06</v>
      </c>
      <c r="X7" s="38">
        <v>1431.37</v>
      </c>
      <c r="Y7" s="38">
        <v>85.63</v>
      </c>
      <c r="Z7" s="38">
        <v>85.51</v>
      </c>
      <c r="AA7" s="38">
        <v>83.8</v>
      </c>
      <c r="AB7" s="38">
        <v>87.38</v>
      </c>
      <c r="AC7" s="38">
        <v>82.84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1687.62</v>
      </c>
      <c r="BG7" s="38">
        <v>1503.27</v>
      </c>
      <c r="BH7" s="38">
        <v>1236.1099999999999</v>
      </c>
      <c r="BI7" s="38">
        <v>1104.42</v>
      </c>
      <c r="BJ7" s="38">
        <v>927.66</v>
      </c>
      <c r="BK7" s="38">
        <v>1434.89</v>
      </c>
      <c r="BL7" s="38">
        <v>1298.9100000000001</v>
      </c>
      <c r="BM7" s="38">
        <v>1243.71</v>
      </c>
      <c r="BN7" s="38">
        <v>1194.1500000000001</v>
      </c>
      <c r="BO7" s="38">
        <v>1206.79</v>
      </c>
      <c r="BP7" s="38">
        <v>1218.7</v>
      </c>
      <c r="BQ7" s="38">
        <v>89.49</v>
      </c>
      <c r="BR7" s="38">
        <v>90.57</v>
      </c>
      <c r="BS7" s="38">
        <v>87.04</v>
      </c>
      <c r="BT7" s="38">
        <v>92.95</v>
      </c>
      <c r="BU7" s="38">
        <v>85.83</v>
      </c>
      <c r="BV7" s="38">
        <v>66.22</v>
      </c>
      <c r="BW7" s="38">
        <v>69.87</v>
      </c>
      <c r="BX7" s="38">
        <v>74.3</v>
      </c>
      <c r="BY7" s="38">
        <v>72.260000000000005</v>
      </c>
      <c r="BZ7" s="38">
        <v>71.84</v>
      </c>
      <c r="CA7" s="38">
        <v>74.17</v>
      </c>
      <c r="CB7" s="38">
        <v>239.75</v>
      </c>
      <c r="CC7" s="38">
        <v>234.61</v>
      </c>
      <c r="CD7" s="38">
        <v>251.27</v>
      </c>
      <c r="CE7" s="38">
        <v>230.08</v>
      </c>
      <c r="CF7" s="38">
        <v>255.92</v>
      </c>
      <c r="CG7" s="38">
        <v>246.72</v>
      </c>
      <c r="CH7" s="38">
        <v>234.96</v>
      </c>
      <c r="CI7" s="38">
        <v>221.81</v>
      </c>
      <c r="CJ7" s="38">
        <v>230.02</v>
      </c>
      <c r="CK7" s="38">
        <v>228.47</v>
      </c>
      <c r="CL7" s="38">
        <v>218.56</v>
      </c>
      <c r="CM7" s="38">
        <v>30.29</v>
      </c>
      <c r="CN7" s="38">
        <v>30.29</v>
      </c>
      <c r="CO7" s="38">
        <v>30.29</v>
      </c>
      <c r="CP7" s="38">
        <v>30.29</v>
      </c>
      <c r="CQ7" s="38">
        <v>30.29</v>
      </c>
      <c r="CR7" s="38">
        <v>41.35</v>
      </c>
      <c r="CS7" s="38">
        <v>42.9</v>
      </c>
      <c r="CT7" s="38">
        <v>43.36</v>
      </c>
      <c r="CU7" s="38">
        <v>42.56</v>
      </c>
      <c r="CV7" s="38">
        <v>42.47</v>
      </c>
      <c r="CW7" s="38">
        <v>42.86</v>
      </c>
      <c r="CX7" s="38">
        <v>88.47</v>
      </c>
      <c r="CY7" s="38">
        <v>88.46</v>
      </c>
      <c r="CZ7" s="38">
        <v>88.47</v>
      </c>
      <c r="DA7" s="38">
        <v>88.53</v>
      </c>
      <c r="DB7" s="38">
        <v>88.56</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R01-34</cp:lastModifiedBy>
  <cp:lastPrinted>2021-01-18T06:33:52Z</cp:lastPrinted>
  <dcterms:created xsi:type="dcterms:W3CDTF">2020-12-04T02:55:21Z</dcterms:created>
  <dcterms:modified xsi:type="dcterms:W3CDTF">2021-01-18T06:48:35Z</dcterms:modified>
  <cp:category/>
</cp:coreProperties>
</file>