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2\205621 木島平村\"/>
    </mc:Choice>
  </mc:AlternateContent>
  <xr:revisionPtr revIDLastSave="0" documentId="13_ncr:1_{68863641-7758-470A-BC0A-8247E741F5D1}" xr6:coauthVersionLast="36" xr6:coauthVersionMax="36" xr10:uidLastSave="{00000000-0000-0000-0000-000000000000}"/>
  <workbookProtection workbookAlgorithmName="SHA-512" workbookHashValue="ro38HisdYMPdXtfUT1H83EF9+Lt0Dm+D5VSOc0yAk0aAALvux2d0FF2w67oRVAIjvOZllLhgP32gVpSCztehAg==" workbookSaltValue="nWBx/uPXIJEQCa0XEgo0l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AL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<sst xmlns="http://schemas.openxmlformats.org/spreadsheetml/2006/main" count="228" uniqueCount="114">
  <si>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</si>
  <si>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</si>
  <si>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</si>
  <si>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</si>
  <si>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</si>
  <si>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</si>
  <si>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</si>
  <si>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</si>
  <si>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</si>
  <si>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</si>
  <si>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</si>
  <si>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</si>
  <si>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</si>
  <si>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</si>
  <si>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</si>
  <si>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</si>
  <si>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</si>
  <si>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</si>
  <si>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</si>
  <si>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</si>
  <si>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</si>
  <si>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</si>
  <si>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</si>
  <si>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</si>
  <si>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</si>
  <si>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</si>
  <si>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</si>
  <si>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</si>
  <si>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</si>
  <si>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</si>
  <si>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</si>
  <si>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</si>
  <si>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</si>
  <si>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</si>
  <si>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</si>
  <si>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</si>
  <si>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</si>
  <si>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</si>
  <si>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</si>
  <si>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</si>
  <si>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</si>
  <si>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</si>
  <si>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</si>
  <si>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</si>
  <si>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</si>
  <si>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</si>
  <si>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</si>
  <si>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</si>
  <si>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</si>
  <si>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</si>
  <si>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</si>
  <si>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</si>
  <si>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</si>
  <si>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</si>
  <si>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</si>
  <si>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</si>
  <si>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</si>
  <si>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</si>
  <si>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</si>
  <si>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</si>
  <si>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</si>
  <si>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</si>
  <si>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</si>
  <si>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</si>
  <si>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</si>
  <si>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</si>
  <si>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</si>
  <si>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</si>
  <si>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</si>
  <si>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</si>
  <si>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</si>
  <si>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</si>
  <si>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</si>
  <si>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</si>
  <si>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</si>
  <si>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</si>
  <si>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</si>
  <si>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</si>
  <si>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</si>
  <si>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</si>
  <si>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</si>
  <si>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</si>
  <si>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</si>
  <si>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</si>
  <si>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</si>
  <si>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</si>
  <si>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</si>
  <si>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</si>
  <si>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</si>
  <si>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</si>
  <si>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</si>
  <si>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</si>
  <si>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</si>
  <si>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</si>
  <si>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</si>
  <si>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</si>
  <si>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</si>
  <si>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</si>
  <si>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</si>
  <si>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</si>
  <si>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</si>
  <si>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</si>
  <si>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</si>
  <si>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</si>
  <si>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</si>
  <si>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</si>
  <si>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</si>
  <si>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</si>
  <si>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</si>
  <si>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</si>
  <si>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</si>
  <si>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事業では、令和元年度は①経常収支比率が134.70％と前年度より6％以上低下したものの、全国及び類似団体の平均を上回るとともに、県内同規模団体との比較でも高い水準となりました。また、②累積欠損金比率が0％を維持していることからも、単年度の経常収支は安定して黒字を維持できていると思われます。これは、⑥給水原価が159.02円と平均に比べて低く抑えられている一方、⑤料金回収率は129.79％と全国及び類似団体の平均並びに県内同規模団体との比較で高い水準を保っており、経費（コスト）を抑制しつつ料金収入で経費を賄うことができていると見られることからも裏付けられると考えられます。
　しかし、⑦施設利用率は前年度より悪化し全国平均より低いこと（45.15％）、⑧有収率も横ばいで全国平均をやや下回っていること（88％前後）から、漏水や給水人口の減少が配水量の減少に影響していることが考えられ、長期的には給水収益（料金収入）の減少につながることが懸念されます。また、④企業債残高対給水収益比率は全国及び類似団体の平均より低い水準にあるものの、令和元年度に水道監視制御装置更新工事に伴う新規借り入れを行ったため約18％上昇しており、今後も設備更新に伴う借り入れを継続的に行う必要があることから、企業債償還金の増加が経営状態に影響することも考えられます。</t>
    <rPh sb="8" eb="10">
      <t>レイワ</t>
    </rPh>
    <rPh sb="10" eb="11">
      <t>ガン</t>
    </rPh>
    <rPh sb="56" eb="58">
      <t>ヘイキン</t>
    </rPh>
    <rPh sb="67" eb="69">
      <t>ケンナイ</t>
    </rPh>
    <rPh sb="69" eb="72">
      <t>ドウキボ</t>
    </rPh>
    <rPh sb="72" eb="74">
      <t>ダンタイ</t>
    </rPh>
    <rPh sb="164" eb="165">
      <t>エン</t>
    </rPh>
    <rPh sb="210" eb="211">
      <t>ナラ</t>
    </rPh>
    <rPh sb="336" eb="337">
      <t>ヨコ</t>
    </rPh>
    <rPh sb="340" eb="342">
      <t>ゼンコク</t>
    </rPh>
    <rPh sb="342" eb="344">
      <t>ヘイキン</t>
    </rPh>
    <rPh sb="347" eb="349">
      <t>シタマワ</t>
    </rPh>
    <rPh sb="365" eb="367">
      <t>ロウスイ</t>
    </rPh>
    <rPh sb="471" eb="473">
      <t>レイワ</t>
    </rPh>
    <rPh sb="473" eb="474">
      <t>ガン</t>
    </rPh>
    <rPh sb="504" eb="505">
      <t>ヤク</t>
    </rPh>
    <phoneticPr fontId="4"/>
  </si>
  <si>
    <t>　以上のことから、水道事業の経営状態は比較的良好な状態を維持しているものと思われます。一方、近い将来に見込まれる管路などの施設更新や老朽化が進行する施設の維持管理に伴う費用の増加、給水人口の減少及び新型コロナウィルスの感染拡大に伴う給水収益（料金収入）の減少などに備えて安定した経営状態を維持するため、なお一層の経費削減を進めるとともに、設備更新に合わせた過剰設備の見直しなどの事業効率の向上や安定供給に向けた水源確保にも取り組む必要があると考えられます。</t>
    <rPh sb="43" eb="45">
      <t>イッポウ</t>
    </rPh>
    <rPh sb="97" eb="98">
      <t>オヨ</t>
    </rPh>
    <rPh sb="99" eb="101">
      <t>シンガタ</t>
    </rPh>
    <rPh sb="109" eb="111">
      <t>カンセン</t>
    </rPh>
    <rPh sb="111" eb="113">
      <t>カクダイ</t>
    </rPh>
    <rPh sb="135" eb="137">
      <t>アンテイ</t>
    </rPh>
    <rPh sb="139" eb="141">
      <t>ケイエイ</t>
    </rPh>
    <rPh sb="141" eb="143">
      <t>ジョウタイ</t>
    </rPh>
    <rPh sb="144" eb="146">
      <t>イジ</t>
    </rPh>
    <rPh sb="197" eb="199">
      <t>アンテイ</t>
    </rPh>
    <rPh sb="199" eb="201">
      <t>キョウキュウ</t>
    </rPh>
    <rPh sb="202" eb="203">
      <t>ム</t>
    </rPh>
    <rPh sb="205" eb="207">
      <t>スイゲン</t>
    </rPh>
    <rPh sb="207" eb="209">
      <t>カクホ</t>
    </rPh>
    <phoneticPr fontId="4"/>
  </si>
  <si>
    <t>　②管路経年化率は全国及び類似団体の平均を下回り、耐用年数を超えた管路は比較的少ないものの、①有形固定資産減価償却率が65.60％に達し、全国及び類似団体の平均及び県内同規模団体との比較でも高い水準にあり、耐用年数に近い施設が多いものと考えられます。加えて③管路更新率が低い水準にあることから、布設替えなどによる管路の更新を含めた施設全体の計画的な更新、安定した給水量を確保するための水源開発等が今後の課題となっています。
　なお建設改良（施設更新）については、令和元年度には水道監視制御装置の更新、水源の試掘（１カ所）等を実施し、令和２年度には水源整備工事（１カ所）、配水管布設替え工事（２カ所）等を予定しています。</t>
    <rPh sb="21" eb="23">
      <t>シタマワ</t>
    </rPh>
    <rPh sb="80" eb="81">
      <t>オヨ</t>
    </rPh>
    <rPh sb="125" eb="126">
      <t>クワ</t>
    </rPh>
    <rPh sb="177" eb="179">
      <t>アンテイ</t>
    </rPh>
    <rPh sb="181" eb="183">
      <t>キュウスイ</t>
    </rPh>
    <rPh sb="183" eb="184">
      <t>リョウ</t>
    </rPh>
    <rPh sb="185" eb="187">
      <t>カクホ</t>
    </rPh>
    <rPh sb="192" eb="194">
      <t>スイゲン</t>
    </rPh>
    <rPh sb="194" eb="196">
      <t>カイハツ</t>
    </rPh>
    <rPh sb="196" eb="197">
      <t>トウ</t>
    </rPh>
    <rPh sb="215" eb="217">
      <t>ケンセツ</t>
    </rPh>
    <rPh sb="217" eb="219">
      <t>カイリョウ</t>
    </rPh>
    <rPh sb="220" eb="222">
      <t>シセツ</t>
    </rPh>
    <rPh sb="222" eb="224">
      <t>コウシン</t>
    </rPh>
    <rPh sb="231" eb="233">
      <t>レイワ</t>
    </rPh>
    <rPh sb="233" eb="234">
      <t>ガン</t>
    </rPh>
    <rPh sb="234" eb="236">
      <t>ネンド</t>
    </rPh>
    <rPh sb="238" eb="240">
      <t>スイドウ</t>
    </rPh>
    <rPh sb="266" eb="268">
      <t>レイワ</t>
    </rPh>
    <rPh sb="270" eb="271">
      <t>ド</t>
    </rPh>
    <rPh sb="273" eb="275">
      <t>スイゲン</t>
    </rPh>
    <rPh sb="275" eb="277">
      <t>セイビ</t>
    </rPh>
    <rPh sb="277" eb="279">
      <t>コウジ</t>
    </rPh>
    <rPh sb="282" eb="283">
      <t>ショ</t>
    </rPh>
    <rPh sb="285" eb="288">
      <t>ハイスイカン</t>
    </rPh>
    <rPh sb="288" eb="290">
      <t>フセツ</t>
    </rPh>
    <rPh sb="290" eb="291">
      <t>ガ</t>
    </rPh>
    <rPh sb="292" eb="294">
      <t>コウジ</t>
    </rPh>
    <rPh sb="297" eb="298">
      <t>ショ</t>
    </rPh>
    <rPh sb="299" eb="300">
      <t>トウ</t>
    </rPh>
    <rPh sb="301" eb="3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</si>
</sst>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0.16</c:v>
                </c:pt>
                <c:pt idx="1">
                  <c:v>0</c:v>
                </c:pt>
                <c:pt idx="2">
                  <c:v>0</c:v>
                </c:pt>
                <c:pt idx="3" formatCode="#,##0.00;&quot;△&quot;#,##0.00;&quot;-&quot;">
                  <c:v>0.45</c:v>
                </c:pt>
                <c:pt idx="4">
                  <c:v>0</c:v>
                </c:pt>
              </c:numCache>
            </c:numRef>
          </c:val>
          <c:extLst>
            <c:ext xmlns:c16="http://schemas.microsoft.com/office/drawing/2014/chart" uri="{C3380CC4-5D6E-409C-BE32-E72D297353CC}">
              <c16:uniqueId val="{00000000-4577-44E9-8C7F-7A374ACA6B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4577-44E9-8C7F-7A374ACA6B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44.54</c:v>
                </c:pt>
                <c:pt idx="1">
                  <c:v>44.76</c:v>
                </c:pt>
                <c:pt idx="2">
                  <c:v>45.8</c:v>
                </c:pt>
                <c:pt idx="3">
                  <c:v>46.4</c:v>
                </c:pt>
                <c:pt idx="4">
                  <c:v>45.15</c:v>
                </c:pt>
              </c:numCache>
            </c:numRef>
          </c:val>
          <c:extLst>
            <c:ext xmlns:c16="http://schemas.microsoft.com/office/drawing/2014/chart" uri="{C3380CC4-5D6E-409C-BE32-E72D297353CC}">
              <c16:uniqueId val="{00000000-F5C4-4B00-86F5-7C64C43467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F5C4-4B00-86F5-7C64C43467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88.33</c:v>
                </c:pt>
                <c:pt idx="1">
                  <c:v>88.82</c:v>
                </c:pt>
                <c:pt idx="2">
                  <c:v>87.16</c:v>
                </c:pt>
                <c:pt idx="3">
                  <c:v>87.7</c:v>
                </c:pt>
                <c:pt idx="4">
                  <c:v>88.16</c:v>
                </c:pt>
              </c:numCache>
            </c:numRef>
          </c:val>
          <c:extLst>
            <c:ext xmlns:c16="http://schemas.microsoft.com/office/drawing/2014/chart" uri="{C3380CC4-5D6E-409C-BE32-E72D297353CC}">
              <c16:uniqueId val="{00000000-59E9-4A00-B030-B3786B2561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59E9-4A00-B030-B3786B2561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138.54</c:v>
                </c:pt>
                <c:pt idx="1">
                  <c:v>127.4</c:v>
                </c:pt>
                <c:pt idx="2">
                  <c:v>141.76</c:v>
                </c:pt>
                <c:pt idx="3">
                  <c:v>141.11000000000001</c:v>
                </c:pt>
                <c:pt idx="4">
                  <c:v>134.69999999999999</c:v>
                </c:pt>
              </c:numCache>
            </c:numRef>
          </c:val>
          <c:extLst>
            <c:ext xmlns:c16="http://schemas.microsoft.com/office/drawing/2014/chart" uri="{C3380CC4-5D6E-409C-BE32-E72D297353CC}">
              <c16:uniqueId val="{00000000-FD54-4DC1-82DE-631DC3F172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FD54-4DC1-82DE-631DC3F172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61.63</c:v>
                </c:pt>
                <c:pt idx="1">
                  <c:v>63.32</c:v>
                </c:pt>
                <c:pt idx="2">
                  <c:v>64.38</c:v>
                </c:pt>
                <c:pt idx="3">
                  <c:v>65.63</c:v>
                </c:pt>
                <c:pt idx="4">
                  <c:v>65.599999999999994</c:v>
                </c:pt>
              </c:numCache>
            </c:numRef>
          </c:val>
          <c:extLst>
            <c:ext xmlns:c16="http://schemas.microsoft.com/office/drawing/2014/chart" uri="{C3380CC4-5D6E-409C-BE32-E72D297353CC}">
              <c16:uniqueId val="{00000000-F8E9-4637-81CD-28DAF7EB5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F8E9-4637-81CD-28DAF7EB5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8.76</c:v>
                </c:pt>
                <c:pt idx="1">
                  <c:v>9.48</c:v>
                </c:pt>
                <c:pt idx="2">
                  <c:v>9.48</c:v>
                </c:pt>
                <c:pt idx="3">
                  <c:v>13.88</c:v>
                </c:pt>
                <c:pt idx="4">
                  <c:v>16.59</c:v>
                </c:pt>
              </c:numCache>
            </c:numRef>
          </c:val>
          <c:extLst>
            <c:ext xmlns:c16="http://schemas.microsoft.com/office/drawing/2014/chart" uri="{C3380CC4-5D6E-409C-BE32-E72D297353CC}">
              <c16:uniqueId val="{00000000-8725-4AFF-AC33-4144E11501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8725-4AFF-AC33-4144E11501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D-45E1-8DE3-1A11654FA4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ACCD-45E1-8DE3-1A11654FA4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953.54</c:v>
                </c:pt>
                <c:pt idx="1">
                  <c:v>1260.06</c:v>
                </c:pt>
                <c:pt idx="2">
                  <c:v>1641.22</c:v>
                </c:pt>
                <c:pt idx="3">
                  <c:v>1990.91</c:v>
                </c:pt>
                <c:pt idx="4">
                  <c:v>1925.13</c:v>
                </c:pt>
              </c:numCache>
            </c:numRef>
          </c:val>
          <c:extLst>
            <c:ext xmlns:c16="http://schemas.microsoft.com/office/drawing/2014/chart" uri="{C3380CC4-5D6E-409C-BE32-E72D297353CC}">
              <c16:uniqueId val="{00000000-3448-4BE6-809A-4B8F2679EB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3448-4BE6-809A-4B8F2679EB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244.99</c:v>
                </c:pt>
                <c:pt idx="1">
                  <c:v>230.2</c:v>
                </c:pt>
                <c:pt idx="2">
                  <c:v>240.06</c:v>
                </c:pt>
                <c:pt idx="3">
                  <c:v>223.43</c:v>
                </c:pt>
                <c:pt idx="4">
                  <c:v>261.31</c:v>
                </c:pt>
              </c:numCache>
            </c:numRef>
          </c:val>
          <c:extLst>
            <c:ext xmlns:c16="http://schemas.microsoft.com/office/drawing/2014/chart" uri="{C3380CC4-5D6E-409C-BE32-E72D297353CC}">
              <c16:uniqueId val="{00000000-0C7A-4C0E-A1E3-FF50EBFFF1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0C7A-4C0E-A1E3-FF50EBFFF1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135.94999999999999</c:v>
                </c:pt>
                <c:pt idx="1">
                  <c:v>117.71</c:v>
                </c:pt>
                <c:pt idx="2">
                  <c:v>141.41</c:v>
                </c:pt>
                <c:pt idx="3">
                  <c:v>139.41</c:v>
                </c:pt>
                <c:pt idx="4">
                  <c:v>129.79</c:v>
                </c:pt>
              </c:numCache>
            </c:numRef>
          </c:val>
          <c:extLst>
            <c:ext xmlns:c16="http://schemas.microsoft.com/office/drawing/2014/chart" uri="{C3380CC4-5D6E-409C-BE32-E72D297353CC}">
              <c16:uniqueId val="{00000000-4E46-43F2-A7D9-B646625381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4E46-43F2-A7D9-B646625381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152.33000000000001</c:v>
                </c:pt>
                <c:pt idx="1">
                  <c:v>176.07</c:v>
                </c:pt>
                <c:pt idx="2">
                  <c:v>147.03</c:v>
                </c:pt>
                <c:pt idx="3">
                  <c:v>147</c:v>
                </c:pt>
                <c:pt idx="4">
                  <c:v>159.02000000000001</c:v>
                </c:pt>
              </c:numCache>
            </c:numRef>
          </c:val>
          <c:extLst>
            <c:ext xmlns:c16="http://schemas.microsoft.com/office/drawing/2014/chart" uri="{C3380CC4-5D6E-409C-BE32-E72D297353CC}">
              <c16:uniqueId val="{00000000-E61B-432E-AD71-D56FF37C55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E61B-432E-AD71-D56FF37C55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木島平村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4669</v>
      </c>
      <c r="AM8" s="71"/>
      <c r="AN8" s="71"/>
      <c r="AO8" s="71"/>
      <c r="AP8" s="71"/>
      <c r="AQ8" s="71"/>
      <c r="AR8" s="71"/>
      <c r="AS8" s="71"/>
      <c r="AT8" s="67">
        <f>データ!$S$6</f>
        <v>99.32</v>
      </c>
      <c r="AU8" s="68"/>
      <c r="AV8" s="68"/>
      <c r="AW8" s="68"/>
      <c r="AX8" s="68"/>
      <c r="AY8" s="68"/>
      <c r="AZ8" s="68"/>
      <c r="BA8" s="68"/>
      <c r="BB8" s="70">
        <f>データ!$T$6</f>
        <v>47.01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75.33</v>
      </c>
      <c r="J10" s="68"/>
      <c r="K10" s="68"/>
      <c r="L10" s="68"/>
      <c r="M10" s="68"/>
      <c r="N10" s="68"/>
      <c r="O10" s="69"/>
      <c r="P10" s="70">
        <f>データ!$P$6</f>
        <v>96.79</v>
      </c>
      <c r="Q10" s="70"/>
      <c r="R10" s="70"/>
      <c r="S10" s="70"/>
      <c r="T10" s="70"/>
      <c r="U10" s="70"/>
      <c r="V10" s="70"/>
      <c r="W10" s="71">
        <f>データ!$Q$6</f>
        <v>4202</v>
      </c>
      <c r="X10" s="71"/>
      <c r="Y10" s="71"/>
      <c r="Z10" s="71"/>
      <c r="AA10" s="71"/>
      <c r="AB10" s="71"/>
      <c r="AC10" s="71"/>
      <c r="AD10" s="2"/>
      <c r="AE10" s="2"/>
      <c r="AF10" s="2"/>
      <c r="AG10" s="2"/>
      <c r="AH10" s="4"/>
      <c r="AI10" s="4"/>
      <c r="AJ10" s="4"/>
      <c r="AK10" s="4"/>
      <c r="AL10" s="71">
        <f>データ!$U$6</f>
        <v>4494</v>
      </c>
      <c r="AM10" s="71"/>
      <c r="AN10" s="71"/>
      <c r="AO10" s="71"/>
      <c r="AP10" s="71"/>
      <c r="AQ10" s="71"/>
      <c r="AR10" s="71"/>
      <c r="AS10" s="71"/>
      <c r="AT10" s="67">
        <f>データ!$V$6</f>
        <v>7.1</v>
      </c>
      <c r="AU10" s="68"/>
      <c r="AV10" s="68"/>
      <c r="AW10" s="68"/>
      <c r="AX10" s="68"/>
      <c r="AY10" s="68"/>
      <c r="AZ10" s="68"/>
      <c r="BA10" s="68"/>
      <c r="BB10" s="70">
        <f>データ!$W$6</f>
        <v>632.96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tqkbgmsdjAkIj/8DPqqE26rfYKg6O7zr1GhV36cYtcCXlyfrzGaAMwDzuWtJ2NeDHn3DID5pQwEAH6pwPd3gg==" saltValue="AI46MpbRlNSUzqyR0NGv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205621</v>
      </c>
      <c r="D6" s="34">
        <f t="shared" si="3"/>
        <v>46</v>
      </c>
      <c r="E6" s="34">
        <f t="shared" si="3"/>
        <v>1</v>
      </c>
      <c r="F6" s="34">
        <f t="shared" si="3"/>
        <v>0</v>
      </c>
      <c r="G6" s="34">
        <f t="shared" si="3"/>
        <v>1</v>
      </c>
      <c r="H6" s="34" t="str">
        <f t="shared" si="3"/>
        <v>長野県　木島平村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75.33</v>
      </c>
      <c r="P6" s="35">
        <f t="shared" si="3"/>
        <v>96.79</v>
      </c>
      <c r="Q6" s="35">
        <f t="shared" si="3"/>
        <v>4202</v>
      </c>
      <c r="R6" s="35">
        <f t="shared" si="3"/>
        <v>4669</v>
      </c>
      <c r="S6" s="35">
        <f t="shared" si="3"/>
        <v>99.32</v>
      </c>
      <c r="T6" s="35">
        <f t="shared" si="3"/>
        <v>47.01</v>
      </c>
      <c r="U6" s="35">
        <f t="shared" si="3"/>
        <v>4494</v>
      </c>
      <c r="V6" s="35">
        <f t="shared" si="3"/>
        <v>7.1</v>
      </c>
      <c r="W6" s="35">
        <f t="shared" si="3"/>
        <v>632.96</v>
      </c>
      <c r="X6" s="36">
        <f>IF(X7="",NA(),X7)</f>
        <v>138.54</v>
      </c>
      <c r="Y6" s="36">
        <f t="shared" ref="Y6:AG6" si="4">IF(Y7="",NA(),Y7)</f>
        <v>127.4</v>
      </c>
      <c r="Z6" s="36">
        <f t="shared" si="4"/>
        <v>141.76</v>
      </c>
      <c r="AA6" s="36">
        <f t="shared" si="4"/>
        <v>141.11000000000001</v>
      </c>
      <c r="AB6" s="36">
        <f t="shared" si="4"/>
        <v>134.69999999999999</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953.54</v>
      </c>
      <c r="AU6" s="36">
        <f t="shared" ref="AU6:BC6" si="6">IF(AU7="",NA(),AU7)</f>
        <v>1260.06</v>
      </c>
      <c r="AV6" s="36">
        <f t="shared" si="6"/>
        <v>1641.22</v>
      </c>
      <c r="AW6" s="36">
        <f t="shared" si="6"/>
        <v>1990.91</v>
      </c>
      <c r="AX6" s="36">
        <f t="shared" si="6"/>
        <v>1925.13</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244.99</v>
      </c>
      <c r="BF6" s="36">
        <f t="shared" ref="BF6:BN6" si="7">IF(BF7="",NA(),BF7)</f>
        <v>230.2</v>
      </c>
      <c r="BG6" s="36">
        <f t="shared" si="7"/>
        <v>240.06</v>
      </c>
      <c r="BH6" s="36">
        <f t="shared" si="7"/>
        <v>223.43</v>
      </c>
      <c r="BI6" s="36">
        <f t="shared" si="7"/>
        <v>261.31</v>
      </c>
      <c r="BJ6" s="36">
        <f t="shared" si="7"/>
        <v>488.5</v>
      </c>
      <c r="BK6" s="36">
        <f t="shared" si="7"/>
        <v>485.75</v>
      </c>
      <c r="BL6" s="36">
        <f t="shared" si="7"/>
        <v>516.34</v>
      </c>
      <c r="BM6" s="36">
        <f t="shared" si="7"/>
        <v>496.56</v>
      </c>
      <c r="BN6" s="36">
        <f t="shared" si="7"/>
        <v>540.38</v>
      </c>
      <c r="BO6" s="35" t="str">
        <f>IF(BO7="","",IF(BO7="-","【-】","【"&amp;SUBSTITUTE(TEXT(BO7,"#,##0.00"),"-","△")&amp;"】"))</f>
        <v>【266.61】</v>
      </c>
      <c r="BP6" s="36">
        <f>IF(BP7="",NA(),BP7)</f>
        <v>135.94999999999999</v>
      </c>
      <c r="BQ6" s="36">
        <f t="shared" ref="BQ6:BY6" si="8">IF(BQ7="",NA(),BQ7)</f>
        <v>117.71</v>
      </c>
      <c r="BR6" s="36">
        <f t="shared" si="8"/>
        <v>141.41</v>
      </c>
      <c r="BS6" s="36">
        <f t="shared" si="8"/>
        <v>139.41</v>
      </c>
      <c r="BT6" s="36">
        <f t="shared" si="8"/>
        <v>129.79</v>
      </c>
      <c r="BU6" s="36">
        <f t="shared" si="8"/>
        <v>82.42</v>
      </c>
      <c r="BV6" s="36">
        <f t="shared" si="8"/>
        <v>83.59</v>
      </c>
      <c r="BW6" s="36">
        <f t="shared" si="8"/>
        <v>83.27</v>
      </c>
      <c r="BX6" s="36">
        <f t="shared" si="8"/>
        <v>84.9</v>
      </c>
      <c r="BY6" s="36">
        <f t="shared" si="8"/>
        <v>83.22</v>
      </c>
      <c r="BZ6" s="35" t="str">
        <f>IF(BZ7="","",IF(BZ7="-","【-】","【"&amp;SUBSTITUTE(TEXT(BZ7,"#,##0.00"),"-","△")&amp;"】"))</f>
        <v>【103.24】</v>
      </c>
      <c r="CA6" s="36">
        <f>IF(CA7="",NA(),CA7)</f>
        <v>152.33000000000001</v>
      </c>
      <c r="CB6" s="36">
        <f t="shared" ref="CB6:CJ6" si="9">IF(CB7="",NA(),CB7)</f>
        <v>176.07</v>
      </c>
      <c r="CC6" s="36">
        <f t="shared" si="9"/>
        <v>147.03</v>
      </c>
      <c r="CD6" s="36">
        <f t="shared" si="9"/>
        <v>147</v>
      </c>
      <c r="CE6" s="36">
        <f t="shared" si="9"/>
        <v>159.02000000000001</v>
      </c>
      <c r="CF6" s="36">
        <f t="shared" si="9"/>
        <v>226.99</v>
      </c>
      <c r="CG6" s="36">
        <f t="shared" si="9"/>
        <v>230.22</v>
      </c>
      <c r="CH6" s="36">
        <f t="shared" si="9"/>
        <v>228.81</v>
      </c>
      <c r="CI6" s="36">
        <f t="shared" si="9"/>
        <v>231.9</v>
      </c>
      <c r="CJ6" s="36">
        <f t="shared" si="9"/>
        <v>234.17</v>
      </c>
      <c r="CK6" s="35" t="str">
        <f>IF(CK7="","",IF(CK7="-","【-】","【"&amp;SUBSTITUTE(TEXT(CK7,"#,##0.00"),"-","△")&amp;"】"))</f>
        <v>【168.38】</v>
      </c>
      <c r="CL6" s="36">
        <f>IF(CL7="",NA(),CL7)</f>
        <v>44.54</v>
      </c>
      <c r="CM6" s="36">
        <f t="shared" ref="CM6:CU6" si="10">IF(CM7="",NA(),CM7)</f>
        <v>44.76</v>
      </c>
      <c r="CN6" s="36">
        <f t="shared" si="10"/>
        <v>45.8</v>
      </c>
      <c r="CO6" s="36">
        <f t="shared" si="10"/>
        <v>46.4</v>
      </c>
      <c r="CP6" s="36">
        <f t="shared" si="10"/>
        <v>45.15</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88.33</v>
      </c>
      <c r="CX6" s="36">
        <f t="shared" ref="CX6:DF6" si="11">IF(CX7="",NA(),CX7)</f>
        <v>88.82</v>
      </c>
      <c r="CY6" s="36">
        <f t="shared" si="11"/>
        <v>87.16</v>
      </c>
      <c r="CZ6" s="36">
        <f t="shared" si="11"/>
        <v>87.7</v>
      </c>
      <c r="DA6" s="36">
        <f t="shared" si="11"/>
        <v>88.16</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61.63</v>
      </c>
      <c r="DI6" s="36">
        <f t="shared" ref="DI6:DQ6" si="12">IF(DI7="",NA(),DI7)</f>
        <v>63.32</v>
      </c>
      <c r="DJ6" s="36">
        <f t="shared" si="12"/>
        <v>64.38</v>
      </c>
      <c r="DK6" s="36">
        <f t="shared" si="12"/>
        <v>65.63</v>
      </c>
      <c r="DL6" s="36">
        <f t="shared" si="12"/>
        <v>65.599999999999994</v>
      </c>
      <c r="DM6" s="36">
        <f t="shared" si="12"/>
        <v>51.44</v>
      </c>
      <c r="DN6" s="36">
        <f t="shared" si="12"/>
        <v>52.4</v>
      </c>
      <c r="DO6" s="36">
        <f t="shared" si="12"/>
        <v>51.89</v>
      </c>
      <c r="DP6" s="36">
        <f t="shared" si="12"/>
        <v>54.09</v>
      </c>
      <c r="DQ6" s="36">
        <f t="shared" si="12"/>
        <v>52.73</v>
      </c>
      <c r="DR6" s="35" t="str">
        <f>IF(DR7="","",IF(DR7="-","【-】","【"&amp;SUBSTITUTE(TEXT(DR7,"#,##0.00"),"-","△")&amp;"】"))</f>
        <v>【49.59】</v>
      </c>
      <c r="DS6" s="36">
        <f>IF(DS7="",NA(),DS7)</f>
        <v>8.76</v>
      </c>
      <c r="DT6" s="36">
        <f t="shared" ref="DT6:EB6" si="13">IF(DT7="",NA(),DT7)</f>
        <v>9.48</v>
      </c>
      <c r="DU6" s="36">
        <f t="shared" si="13"/>
        <v>9.48</v>
      </c>
      <c r="DV6" s="36">
        <f t="shared" si="13"/>
        <v>13.88</v>
      </c>
      <c r="DW6" s="36">
        <f t="shared" si="13"/>
        <v>16.59</v>
      </c>
      <c r="DX6" s="36">
        <f t="shared" si="13"/>
        <v>11.68</v>
      </c>
      <c r="DY6" s="36">
        <f t="shared" si="13"/>
        <v>14.01</v>
      </c>
      <c r="DZ6" s="36">
        <f t="shared" si="13"/>
        <v>14.74</v>
      </c>
      <c r="EA6" s="36">
        <f t="shared" si="13"/>
        <v>18.68</v>
      </c>
      <c r="EB6" s="36">
        <f t="shared" si="13"/>
        <v>19.91</v>
      </c>
      <c r="EC6" s="35" t="str">
        <f>IF(EC7="","",IF(EC7="-","【-】","【"&amp;SUBSTITUTE(TEXT(EC7,"#,##0.00"),"-","△")&amp;"】"))</f>
        <v>【19.44】</v>
      </c>
      <c r="ED6" s="36">
        <f>IF(ED7="",NA(),ED7)</f>
        <v>0.16</v>
      </c>
      <c r="EE6" s="35">
        <f t="shared" ref="EE6:EM6" si="14">IF(EE7="",NA(),EE7)</f>
        <v>0</v>
      </c>
      <c r="EF6" s="35">
        <f t="shared" si="14"/>
        <v>0</v>
      </c>
      <c r="EG6" s="36">
        <f t="shared" si="14"/>
        <v>0.45</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205621</v>
      </c>
      <c r="D7" s="38">
        <v>46</v>
      </c>
      <c r="E7" s="38">
        <v>1</v>
      </c>
      <c r="F7" s="38">
        <v>0</v>
      </c>
      <c r="G7" s="38">
        <v>1</v>
      </c>
      <c r="H7" s="38" t="s">
        <v>93</v>
      </c>
      <c r="I7" s="38" t="s">
        <v>94</v>
      </c>
      <c r="J7" s="38" t="s">
        <v>95</v>
      </c>
      <c r="K7" s="38" t="s">
        <v>96</v>
      </c>
      <c r="L7" s="38" t="s">
        <v>97</v>
      </c>
      <c r="M7" s="38" t="s">
        <v>98</v>
      </c>
      <c r="N7" s="39" t="s">
        <v>99</v>
      </c>
      <c r="O7" s="39">
        <v>75.33</v>
      </c>
      <c r="P7" s="39">
        <v>96.79</v>
      </c>
      <c r="Q7" s="39">
        <v>4202</v>
      </c>
      <c r="R7" s="39">
        <v>4669</v>
      </c>
      <c r="S7" s="39">
        <v>99.32</v>
      </c>
      <c r="T7" s="39">
        <v>47.01</v>
      </c>
      <c r="U7" s="39">
        <v>4494</v>
      </c>
      <c r="V7" s="39">
        <v>7.1</v>
      </c>
      <c r="W7" s="39">
        <v>632.96</v>
      </c>
      <c r="X7" s="39">
        <v>138.54</v>
      </c>
      <c r="Y7" s="39">
        <v>127.4</v>
      </c>
      <c r="Z7" s="39">
        <v>141.76</v>
      </c>
      <c r="AA7" s="39">
        <v>141.11000000000001</v>
      </c>
      <c r="AB7" s="39">
        <v>134.69999999999999</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953.54</v>
      </c>
      <c r="AU7" s="39">
        <v>1260.06</v>
      </c>
      <c r="AV7" s="39">
        <v>1641.22</v>
      </c>
      <c r="AW7" s="39">
        <v>1990.91</v>
      </c>
      <c r="AX7" s="39">
        <v>1925.13</v>
      </c>
      <c r="AY7" s="39">
        <v>527.82000000000005</v>
      </c>
      <c r="AZ7" s="39">
        <v>477.44</v>
      </c>
      <c r="BA7" s="39">
        <v>445.85</v>
      </c>
      <c r="BB7" s="39">
        <v>450.54</v>
      </c>
      <c r="BC7" s="39">
        <v>348.88</v>
      </c>
      <c r="BD7" s="39">
        <v>264.97000000000003</v>
      </c>
      <c r="BE7" s="39">
        <v>244.99</v>
      </c>
      <c r="BF7" s="39">
        <v>230.2</v>
      </c>
      <c r="BG7" s="39">
        <v>240.06</v>
      </c>
      <c r="BH7" s="39">
        <v>223.43</v>
      </c>
      <c r="BI7" s="39">
        <v>261.31</v>
      </c>
      <c r="BJ7" s="39">
        <v>488.5</v>
      </c>
      <c r="BK7" s="39">
        <v>485.75</v>
      </c>
      <c r="BL7" s="39">
        <v>516.34</v>
      </c>
      <c r="BM7" s="39">
        <v>496.56</v>
      </c>
      <c r="BN7" s="39">
        <v>540.38</v>
      </c>
      <c r="BO7" s="39">
        <v>266.61</v>
      </c>
      <c r="BP7" s="39">
        <v>135.94999999999999</v>
      </c>
      <c r="BQ7" s="39">
        <v>117.71</v>
      </c>
      <c r="BR7" s="39">
        <v>141.41</v>
      </c>
      <c r="BS7" s="39">
        <v>139.41</v>
      </c>
      <c r="BT7" s="39">
        <v>129.79</v>
      </c>
      <c r="BU7" s="39">
        <v>82.42</v>
      </c>
      <c r="BV7" s="39">
        <v>83.59</v>
      </c>
      <c r="BW7" s="39">
        <v>83.27</v>
      </c>
      <c r="BX7" s="39">
        <v>84.9</v>
      </c>
      <c r="BY7" s="39">
        <v>83.22</v>
      </c>
      <c r="BZ7" s="39">
        <v>103.24</v>
      </c>
      <c r="CA7" s="39">
        <v>152.33000000000001</v>
      </c>
      <c r="CB7" s="39">
        <v>176.07</v>
      </c>
      <c r="CC7" s="39">
        <v>147.03</v>
      </c>
      <c r="CD7" s="39">
        <v>147</v>
      </c>
      <c r="CE7" s="39">
        <v>159.02000000000001</v>
      </c>
      <c r="CF7" s="39">
        <v>226.99</v>
      </c>
      <c r="CG7" s="39">
        <v>230.22</v>
      </c>
      <c r="CH7" s="39">
        <v>228.81</v>
      </c>
      <c r="CI7" s="39">
        <v>231.9</v>
      </c>
      <c r="CJ7" s="39">
        <v>234.17</v>
      </c>
      <c r="CK7" s="39">
        <v>168.38</v>
      </c>
      <c r="CL7" s="39">
        <v>44.54</v>
      </c>
      <c r="CM7" s="39">
        <v>44.76</v>
      </c>
      <c r="CN7" s="39">
        <v>45.8</v>
      </c>
      <c r="CO7" s="39">
        <v>46.4</v>
      </c>
      <c r="CP7" s="39">
        <v>45.15</v>
      </c>
      <c r="CQ7" s="39">
        <v>39.909999999999997</v>
      </c>
      <c r="CR7" s="39">
        <v>41.09</v>
      </c>
      <c r="CS7" s="39">
        <v>38.979999999999997</v>
      </c>
      <c r="CT7" s="39">
        <v>39.61</v>
      </c>
      <c r="CU7" s="39">
        <v>41.06</v>
      </c>
      <c r="CV7" s="39">
        <v>60</v>
      </c>
      <c r="CW7" s="39">
        <v>88.33</v>
      </c>
      <c r="CX7" s="39">
        <v>88.82</v>
      </c>
      <c r="CY7" s="39">
        <v>87.16</v>
      </c>
      <c r="CZ7" s="39">
        <v>87.7</v>
      </c>
      <c r="DA7" s="39">
        <v>88.16</v>
      </c>
      <c r="DB7" s="39">
        <v>75.62</v>
      </c>
      <c r="DC7" s="39">
        <v>75.91</v>
      </c>
      <c r="DD7" s="39">
        <v>75.010000000000005</v>
      </c>
      <c r="DE7" s="39">
        <v>72.959999999999994</v>
      </c>
      <c r="DF7" s="39">
        <v>72.42</v>
      </c>
      <c r="DG7" s="39">
        <v>89.8</v>
      </c>
      <c r="DH7" s="39">
        <v>61.63</v>
      </c>
      <c r="DI7" s="39">
        <v>63.32</v>
      </c>
      <c r="DJ7" s="39">
        <v>64.38</v>
      </c>
      <c r="DK7" s="39">
        <v>65.63</v>
      </c>
      <c r="DL7" s="39">
        <v>65.599999999999994</v>
      </c>
      <c r="DM7" s="39">
        <v>51.44</v>
      </c>
      <c r="DN7" s="39">
        <v>52.4</v>
      </c>
      <c r="DO7" s="39">
        <v>51.89</v>
      </c>
      <c r="DP7" s="39">
        <v>54.09</v>
      </c>
      <c r="DQ7" s="39">
        <v>52.73</v>
      </c>
      <c r="DR7" s="39">
        <v>49.59</v>
      </c>
      <c r="DS7" s="39">
        <v>8.76</v>
      </c>
      <c r="DT7" s="39">
        <v>9.48</v>
      </c>
      <c r="DU7" s="39">
        <v>9.48</v>
      </c>
      <c r="DV7" s="39">
        <v>13.88</v>
      </c>
      <c r="DW7" s="39">
        <v>16.59</v>
      </c>
      <c r="DX7" s="39">
        <v>11.68</v>
      </c>
      <c r="DY7" s="39">
        <v>14.01</v>
      </c>
      <c r="DZ7" s="39">
        <v>14.74</v>
      </c>
      <c r="EA7" s="39">
        <v>18.68</v>
      </c>
      <c r="EB7" s="39">
        <v>19.91</v>
      </c>
      <c r="EC7" s="39">
        <v>19.440000000000001</v>
      </c>
      <c r="ED7" s="39">
        <v>0.16</v>
      </c>
      <c r="EE7" s="39">
        <v>0</v>
      </c>
      <c r="EF7" s="39">
        <v>0</v>
      </c>
      <c r="EG7" s="39">
        <v>0.45</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2021-01-18T06:51:58Z</cp:lastPrinted>
  <dcterms:created xsi:type="dcterms:W3CDTF">2020-12-04T02:08:50Z</dcterms:created>
  <dcterms:modified xsi:type="dcterms:W3CDTF">2021-01-18T06:58:24Z</dcterms:modified>
  <cp:category/>
</cp:coreProperties>
</file>