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d6I2Oe1BX8qqRh9m2fH+JvZFnIH7lQWvFFM0xboBVT3R/O2KrJM9EZ930VgDH21GTBXhXaC9wAK0Gm5pxvjyA==" workbookSaltValue="FZDNTTXrTQK7cmwrTm++oA==" workbookSpinCount="100000" lockStructure="1"/>
  <bookViews>
    <workbookView xWindow="-15" yWindow="-15" windowWidth="10245" windowHeight="6375"/>
  </bookViews>
  <sheets>
    <sheet name="法非適用_観光施設・休養宿泊施設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76" i="4" l="1"/>
  <c r="ML52" i="4"/>
  <c r="IX52" i="4"/>
  <c r="FJ30" i="4"/>
  <c r="BV30" i="4"/>
  <c r="BV76" i="4"/>
  <c r="FJ52" i="4"/>
  <c r="IX30" i="4"/>
  <c r="BV52" i="4"/>
  <c r="ML76" i="4"/>
  <c r="C11" i="5"/>
  <c r="D11" i="5"/>
  <c r="E11" i="5"/>
  <c r="B11" i="5"/>
  <c r="LJ76" i="4" l="1"/>
  <c r="AT52" i="4"/>
  <c r="EH30" i="4"/>
  <c r="HV76" i="4"/>
  <c r="LJ52" i="4"/>
  <c r="AT30" i="4"/>
  <c r="AT76" i="4"/>
  <c r="EH52" i="4"/>
  <c r="HV30" i="4"/>
  <c r="HV52" i="4"/>
  <c r="AF76" i="4"/>
  <c r="DT52" i="4"/>
  <c r="HH30" i="4"/>
  <c r="HH52" i="4"/>
  <c r="KV76" i="4"/>
  <c r="AF52" i="4"/>
  <c r="DT30" i="4"/>
  <c r="KV52" i="4"/>
  <c r="HH76" i="4"/>
  <c r="AF30" i="4"/>
  <c r="GT52" i="4"/>
  <c r="R52" i="4"/>
  <c r="R76" i="4"/>
  <c r="DF52" i="4"/>
  <c r="GT30" i="4"/>
  <c r="DF30" i="4"/>
  <c r="KH76" i="4"/>
  <c r="GT76" i="4"/>
  <c r="KH52" i="4"/>
  <c r="R30" i="4"/>
  <c r="IJ76" i="4"/>
  <c r="LX52" i="4"/>
  <c r="BH30" i="4"/>
  <c r="IJ52" i="4"/>
  <c r="LX76" i="4"/>
  <c r="BH76" i="4"/>
  <c r="EV52" i="4"/>
  <c r="IJ30" i="4"/>
  <c r="BH52" i="4"/>
  <c r="EV30" i="4"/>
</calcChain>
</file>

<file path=xl/sharedStrings.xml><?xml version="1.0" encoding="utf-8"?>
<sst xmlns="http://schemas.openxmlformats.org/spreadsheetml/2006/main" count="313" uniqueCount="148">
  <si>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</si>
  <si>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</si>
  <si>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</si>
  <si>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</si>
  <si>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</si>
  <si>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</si>
  <si>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</si>
  <si>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</si>
  <si>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</si>
  <si>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</si>
  <si>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</si>
  <si>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</si>
  <si>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</si>
  <si>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</si>
  <si>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</si>
  <si>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</si>
  <si>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</si>
  <si>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</si>
  <si>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</si>
  <si>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</si>
  <si>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</si>
  <si>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</si>
  <si>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</si>
  <si>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</si>
  <si>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</si>
  <si>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</si>
  <si>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</si>
  <si>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</si>
  <si>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</si>
  <si>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</si>
  <si>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</si>
  <si>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</si>
  <si>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「他会計補助金額」</t>
    <phoneticPr fontId="5"/>
  </si>
  <si>
    <t>「都道府県延宿泊者数に対する割合」</t>
    <phoneticPr fontId="5"/>
  </si>
  <si>
    <t>3. 利用の状況について</t>
    <phoneticPr fontId="5"/>
  </si>
  <si>
    <t>「施設の効率性」</t>
    <phoneticPr fontId="5"/>
  </si>
  <si>
    <t>「人件費負担」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</si>
  <si>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</si>
  <si>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</si>
  <si>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</si>
  <si>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</si>
  <si>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</si>
  <si>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</si>
  <si>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</si>
  <si>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</si>
  <si>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</si>
  <si>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</si>
  <si>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</si>
  <si>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</si>
  <si>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</si>
  <si>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</si>
  <si>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</si>
  <si>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</si>
  <si>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</si>
  <si>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</si>
  <si>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</si>
  <si>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</si>
  <si>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</si>
  <si>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</si>
  <si>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</si>
  <si>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</si>
  <si>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</si>
  <si>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</si>
  <si>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</si>
  <si>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</si>
  <si>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</si>
  <si>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</si>
  <si>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</si>
  <si>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</si>
  <si>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</si>
  <si>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</si>
  <si>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</si>
  <si>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</si>
  <si>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</si>
  <si>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</si>
  <si>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</si>
  <si>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</si>
  <si>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</si>
  <si>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</si>
  <si>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</si>
  <si>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</si>
  <si>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</si>
  <si>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</si>
  <si>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</si>
  <si>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</si>
  <si>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</si>
  <si>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</si>
  <si>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</si>
  <si>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</si>
  <si>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</si>
  <si>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</si>
  <si>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</si>
  <si>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</si>
  <si>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</si>
  <si>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</si>
  <si>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</si>
  <si>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</si>
  <si>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</si>
  <si>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</si>
  <si>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</si>
  <si>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</si>
  <si>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</si>
  <si>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</si>
  <si>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</si>
  <si>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</si>
  <si>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</si>
  <si>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</si>
  <si>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</si>
  <si>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</si>
  <si>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</si>
  <si>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</si>
  <si>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</si>
  <si>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</si>
  <si>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</si>
  <si>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</si>
  <si>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</si>
  <si>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</si>
  <si>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</si>
  <si>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</si>
  <si>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</si>
  <si>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</si>
  <si>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</si>
  <si>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</si>
  <si>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</si>
  <si>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</si>
  <si>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</si>
  <si>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</si>
  <si>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</si>
  <si>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長野県　木島平村</t>
  </si>
  <si>
    <t>ホテルシューネスベルク</t>
  </si>
  <si>
    <t>法非適用</t>
  </si>
  <si>
    <t>観光施設事業</t>
  </si>
  <si>
    <t>休養宿泊施設</t>
  </si>
  <si>
    <t>Ａ１Ｂ１</t>
  </si>
  <si>
    <t>非設置</t>
  </si>
  <si>
    <t>該当数値なし</t>
  </si>
  <si>
    <t>利用料金制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</si>
  <si>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</si>
  <si>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</si>
  <si>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</si>
  <si>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</si>
  <si>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</si>
  <si>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</si>
  <si>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</si>
  <si>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施設は村で所有しており、指定管理者制度を導入している。管理運営を指定管理者に委託し、施設の修繕について重大なものについては村で行っている。</t>
    <rPh sb="0" eb="2">
      <t>シセツ</t>
    </rPh>
    <rPh sb="3" eb="4">
      <t>ムラ</t>
    </rPh>
    <rPh sb="5" eb="7">
      <t>ショユウ</t>
    </rPh>
    <rPh sb="12" eb="14">
      <t>シテイ</t>
    </rPh>
    <rPh sb="14" eb="17">
      <t>カンリシャ</t>
    </rPh>
    <rPh sb="17" eb="19">
      <t>セイド</t>
    </rPh>
    <rPh sb="20" eb="22">
      <t>ドウニュウ</t>
    </rPh>
    <rPh sb="27" eb="29">
      <t>カンリ</t>
    </rPh>
    <rPh sb="29" eb="31">
      <t>ウンエイ</t>
    </rPh>
    <rPh sb="32" eb="34">
      <t>シテイ</t>
    </rPh>
    <rPh sb="34" eb="37">
      <t>カンリシャ</t>
    </rPh>
    <rPh sb="38" eb="40">
      <t>イタク</t>
    </rPh>
    <rPh sb="42" eb="44">
      <t>シセツ</t>
    </rPh>
    <rPh sb="45" eb="47">
      <t>シュウゼン</t>
    </rPh>
    <rPh sb="51" eb="53">
      <t>ジュウダイ</t>
    </rPh>
    <rPh sb="61" eb="62">
      <t>ムラ</t>
    </rPh>
    <rPh sb="63" eb="64">
      <t>オコナ</t>
    </rPh>
    <phoneticPr fontId="5"/>
  </si>
  <si>
    <t>駐車場がないことから個人客を取らず、団体客のみの運営となっている。予約の入り状況がうまくはまると売上げが伸びるケースがあるが、空いてしまうこともある。　　　　　　　　　　　　　　　　　　　　　　　　　　　　　　　　　　　　　　　　　　　　　　　　　　　　　　　　　　　　　　　　　人数も大事だが、期間中は維持経費がかかることから、途切れることなく予約が入っていることの方が売り上げが伸びる。</t>
    <rPh sb="0" eb="2">
      <t>チュウシャ</t>
    </rPh>
    <rPh sb="2" eb="3">
      <t>ジョウ</t>
    </rPh>
    <rPh sb="10" eb="13">
      <t>コジンキャク</t>
    </rPh>
    <rPh sb="14" eb="15">
      <t>ト</t>
    </rPh>
    <rPh sb="18" eb="20">
      <t>ダンタイ</t>
    </rPh>
    <rPh sb="20" eb="21">
      <t>キャク</t>
    </rPh>
    <rPh sb="24" eb="26">
      <t>ウンエイ</t>
    </rPh>
    <rPh sb="33" eb="35">
      <t>ヨヤク</t>
    </rPh>
    <rPh sb="36" eb="37">
      <t>イ</t>
    </rPh>
    <rPh sb="38" eb="40">
      <t>ジョウキョウ</t>
    </rPh>
    <rPh sb="48" eb="50">
      <t>ウリア</t>
    </rPh>
    <rPh sb="52" eb="53">
      <t>ノ</t>
    </rPh>
    <rPh sb="63" eb="64">
      <t>ア</t>
    </rPh>
    <rPh sb="140" eb="142">
      <t>ニンズウ</t>
    </rPh>
    <rPh sb="143" eb="145">
      <t>ダイジ</t>
    </rPh>
    <rPh sb="148" eb="151">
      <t>キカンチュウ</t>
    </rPh>
    <rPh sb="152" eb="154">
      <t>イジ</t>
    </rPh>
    <rPh sb="154" eb="156">
      <t>ケイヒ</t>
    </rPh>
    <rPh sb="165" eb="167">
      <t>トギ</t>
    </rPh>
    <rPh sb="173" eb="175">
      <t>ヨヤク</t>
    </rPh>
    <rPh sb="176" eb="177">
      <t>ハイ</t>
    </rPh>
    <rPh sb="184" eb="185">
      <t>ホウ</t>
    </rPh>
    <rPh sb="186" eb="187">
      <t>ウ</t>
    </rPh>
    <rPh sb="188" eb="189">
      <t>ア</t>
    </rPh>
    <rPh sb="191" eb="192">
      <t>ノ</t>
    </rPh>
    <phoneticPr fontId="5"/>
  </si>
  <si>
    <t>夏期（７～９月）及び冬期（１２～３月）のみの営業形態としている。また、予約団体のみの対応となり、例年ご利用いただいている団体及び新規の団体で、夏はテニスコートの利用や各種体験と併せたもの。冬はスキー場、クロスカントリーコースの利用を絡めたものとなっている。　　　　　　　　　　　　　　　　　　周辺に住宅や他の施設がないことから、音楽系、演劇系のサークルや団体などの利用もある。　　　　　　　　　　　　　　　　　　　　　　　　　　　　　　　　　　予約が重なるとどちらかの団体しか取れず、売上が伸びない要因ともなる。</t>
    <rPh sb="0" eb="2">
      <t>カキ</t>
    </rPh>
    <rPh sb="6" eb="7">
      <t>ガツ</t>
    </rPh>
    <rPh sb="8" eb="9">
      <t>オヨ</t>
    </rPh>
    <rPh sb="10" eb="12">
      <t>トウキ</t>
    </rPh>
    <rPh sb="17" eb="18">
      <t>ガツ</t>
    </rPh>
    <rPh sb="22" eb="24">
      <t>エイギョウ</t>
    </rPh>
    <rPh sb="24" eb="26">
      <t>ケイタイ</t>
    </rPh>
    <rPh sb="35" eb="37">
      <t>ヨヤク</t>
    </rPh>
    <rPh sb="37" eb="39">
      <t>ダンタイ</t>
    </rPh>
    <rPh sb="42" eb="44">
      <t>タイオウ</t>
    </rPh>
    <rPh sb="48" eb="50">
      <t>レイネン</t>
    </rPh>
    <rPh sb="51" eb="53">
      <t>リヨウ</t>
    </rPh>
    <rPh sb="60" eb="62">
      <t>ダンタイ</t>
    </rPh>
    <rPh sb="62" eb="63">
      <t>オヨ</t>
    </rPh>
    <rPh sb="64" eb="66">
      <t>シンキ</t>
    </rPh>
    <rPh sb="67" eb="69">
      <t>ダンタイ</t>
    </rPh>
    <rPh sb="71" eb="72">
      <t>ナツ</t>
    </rPh>
    <rPh sb="80" eb="82">
      <t>リヨウ</t>
    </rPh>
    <rPh sb="83" eb="85">
      <t>カクシュ</t>
    </rPh>
    <rPh sb="85" eb="87">
      <t>タイケン</t>
    </rPh>
    <rPh sb="88" eb="89">
      <t>アワ</t>
    </rPh>
    <rPh sb="94" eb="95">
      <t>フユ</t>
    </rPh>
    <rPh sb="99" eb="100">
      <t>ジョウ</t>
    </rPh>
    <rPh sb="113" eb="115">
      <t>リヨウ</t>
    </rPh>
    <rPh sb="116" eb="117">
      <t>カラ</t>
    </rPh>
    <rPh sb="146" eb="148">
      <t>シュウヘン</t>
    </rPh>
    <rPh sb="149" eb="151">
      <t>ジュウタク</t>
    </rPh>
    <rPh sb="152" eb="153">
      <t>ホカ</t>
    </rPh>
    <rPh sb="154" eb="156">
      <t>シセツ</t>
    </rPh>
    <rPh sb="164" eb="166">
      <t>オンガク</t>
    </rPh>
    <rPh sb="166" eb="167">
      <t>ケイ</t>
    </rPh>
    <rPh sb="168" eb="170">
      <t>エンゲキ</t>
    </rPh>
    <rPh sb="170" eb="171">
      <t>ケイ</t>
    </rPh>
    <rPh sb="177" eb="179">
      <t>ダンタイ</t>
    </rPh>
    <rPh sb="182" eb="184">
      <t>リヨウ</t>
    </rPh>
    <rPh sb="222" eb="224">
      <t>ヨヤク</t>
    </rPh>
    <rPh sb="225" eb="226">
      <t>カサ</t>
    </rPh>
    <rPh sb="234" eb="236">
      <t>ダンタイ</t>
    </rPh>
    <rPh sb="238" eb="239">
      <t>ト</t>
    </rPh>
    <rPh sb="242" eb="244">
      <t>ウリアゲ</t>
    </rPh>
    <rPh sb="245" eb="246">
      <t>ノ</t>
    </rPh>
    <rPh sb="249" eb="251">
      <t>ヨウイン</t>
    </rPh>
    <phoneticPr fontId="5"/>
  </si>
  <si>
    <t>夏場はテニスコートの予約との一体が必須であり、伴わないと予約が入らない。冬場に関して稼働率は前年並みであるが、２９年度から目の前のスキー場が営業していない。降雪状況にもよるが、冬場の予約が減少する可能性がある。</t>
    <rPh sb="0" eb="2">
      <t>ナツバ</t>
    </rPh>
    <rPh sb="10" eb="12">
      <t>ヨヤク</t>
    </rPh>
    <rPh sb="14" eb="16">
      <t>イッタイ</t>
    </rPh>
    <rPh sb="17" eb="19">
      <t>ヒッス</t>
    </rPh>
    <rPh sb="23" eb="24">
      <t>トモナ</t>
    </rPh>
    <rPh sb="28" eb="30">
      <t>ヨヤク</t>
    </rPh>
    <rPh sb="31" eb="32">
      <t>ハイ</t>
    </rPh>
    <rPh sb="36" eb="38">
      <t>フユバ</t>
    </rPh>
    <rPh sb="39" eb="40">
      <t>カン</t>
    </rPh>
    <rPh sb="57" eb="58">
      <t>ネン</t>
    </rPh>
    <rPh sb="58" eb="59">
      <t>ド</t>
    </rPh>
    <rPh sb="61" eb="62">
      <t>メ</t>
    </rPh>
    <rPh sb="63" eb="64">
      <t>マエ</t>
    </rPh>
    <rPh sb="68" eb="69">
      <t>ジョウ</t>
    </rPh>
    <rPh sb="70" eb="72">
      <t>エイギョウ</t>
    </rPh>
    <rPh sb="78" eb="80">
      <t>コウセツ</t>
    </rPh>
    <rPh sb="80" eb="82">
      <t>ジョウキョウ</t>
    </rPh>
    <rPh sb="88" eb="90">
      <t>フユバ</t>
    </rPh>
    <rPh sb="91" eb="93">
      <t>ヨヤク</t>
    </rPh>
    <rPh sb="94" eb="96">
      <t>ゲンショウ</t>
    </rPh>
    <rPh sb="98" eb="101">
      <t>カノウセイ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</si>
</sst>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758</c:v>
                </c:pt>
                <c:pt idx="1">
                  <c:v>450</c:v>
                </c:pt>
                <c:pt idx="2">
                  <c:v>575</c:v>
                </c:pt>
                <c:pt idx="3">
                  <c:v>1666</c:v>
                </c:pt>
                <c:pt idx="4">
                  <c:v>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F2-4A75-BC15-FEC7B0FE5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03584"/>
        <c:axId val="7400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29009</c:v>
                </c:pt>
                <c:pt idx="1">
                  <c:v>4046</c:v>
                </c:pt>
                <c:pt idx="2">
                  <c:v>4096</c:v>
                </c:pt>
                <c:pt idx="3">
                  <c:v>11889</c:v>
                </c:pt>
                <c:pt idx="4">
                  <c:v>15661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F2-4A75-BC15-FEC7B0FE5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03584"/>
        <c:axId val="74005504"/>
      </c:lineChart>
      <c:dateAx>
        <c:axId val="7400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005504"/>
        <c:crosses val="autoZero"/>
        <c:auto val="1"/>
        <c:lblOffset val="100"/>
        <c:baseTimeUnit val="years"/>
      </c:dateAx>
      <c:valAx>
        <c:axId val="7400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4003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8C-48A3-BD3C-34C7E0DDA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85920"/>
        <c:axId val="8398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8C-48A3-BD3C-34C7E0DDA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85920"/>
        <c:axId val="83987840"/>
      </c:lineChart>
      <c:dateAx>
        <c:axId val="8398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87840"/>
        <c:crosses val="autoZero"/>
        <c:auto val="1"/>
        <c:lblOffset val="100"/>
        <c:baseTimeUnit val="years"/>
      </c:dateAx>
      <c:valAx>
        <c:axId val="8398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3985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3.5999999999999999E-3</c:v>
                </c:pt>
                <c:pt idx="1">
                  <c:v>2E-3</c:v>
                </c:pt>
                <c:pt idx="2">
                  <c:v>2.0999999999999999E-3</c:v>
                </c:pt>
                <c:pt idx="3">
                  <c:v>3.0000000000000001E-3</c:v>
                </c:pt>
                <c:pt idx="4">
                  <c:v>1.8E-3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7F-4D0D-BC8F-9BD643852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39936"/>
        <c:axId val="84041728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2.0000000000000001E-4</c:v>
                </c:pt>
                <c:pt idx="1">
                  <c:v>2.0000000000000001E-4</c:v>
                </c:pt>
                <c:pt idx="2">
                  <c:v>2.0000000000000001E-4</c:v>
                </c:pt>
                <c:pt idx="3">
                  <c:v>2.0000000000000001E-4</c:v>
                </c:pt>
                <c:pt idx="4">
                  <c:v>2.0000000000000001E-4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7F-4D0D-BC8F-9BD643852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4800"/>
        <c:axId val="84043264"/>
      </c:lineChart>
      <c:dateAx>
        <c:axId val="84039936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84041728"/>
        <c:crosses val="autoZero"/>
        <c:auto val="1"/>
        <c:lblOffset val="100"/>
        <c:baseTimeUnit val="years"/>
      </c:dateAx>
      <c:valAx>
        <c:axId val="8404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84039936"/>
        <c:crosses val="autoZero"/>
        <c:crossBetween val="between"/>
      </c:valAx>
      <c:valAx>
        <c:axId val="8404326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84044800"/>
        <c:crosses val="max"/>
        <c:crossBetween val="between"/>
      </c:valAx>
      <c:dateAx>
        <c:axId val="84044800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84043264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A6-46E8-A6C8-259AE4FF4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66848"/>
        <c:axId val="7516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29.3</c:v>
                </c:pt>
                <c:pt idx="1">
                  <c:v>34.4</c:v>
                </c:pt>
                <c:pt idx="2">
                  <c:v>35.5</c:v>
                </c:pt>
                <c:pt idx="3">
                  <c:v>34.700000000000003</c:v>
                </c:pt>
                <c:pt idx="4">
                  <c:v>32.299999999999997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A6-46E8-A6C8-259AE4FF4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66848"/>
        <c:axId val="75168768"/>
      </c:lineChart>
      <c:dateAx>
        <c:axId val="7516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68768"/>
        <c:crosses val="autoZero"/>
        <c:auto val="1"/>
        <c:lblOffset val="100"/>
        <c:baseTimeUnit val="years"/>
      </c:dateAx>
      <c:valAx>
        <c:axId val="7516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166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50-43C1-95F2-658652402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15616"/>
        <c:axId val="7521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86.7</c:v>
                </c:pt>
                <c:pt idx="2">
                  <c:v>90.7</c:v>
                </c:pt>
                <c:pt idx="3">
                  <c:v>86.4</c:v>
                </c:pt>
                <c:pt idx="4">
                  <c:v>93.1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50-43C1-95F2-658652402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15616"/>
        <c:axId val="75217536"/>
      </c:lineChart>
      <c:dateAx>
        <c:axId val="7521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217536"/>
        <c:crosses val="autoZero"/>
        <c:auto val="1"/>
        <c:lblOffset val="100"/>
        <c:baseTimeUnit val="years"/>
      </c:dateAx>
      <c:valAx>
        <c:axId val="7521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215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-3230</c:v>
                </c:pt>
                <c:pt idx="1">
                  <c:v>-1886</c:v>
                </c:pt>
                <c:pt idx="2">
                  <c:v>-3979</c:v>
                </c:pt>
                <c:pt idx="3">
                  <c:v>-2309</c:v>
                </c:pt>
                <c:pt idx="4">
                  <c:v>-3088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73-45A2-B4D2-D4B27EF22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68480"/>
        <c:axId val="7527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-7408</c:v>
                </c:pt>
                <c:pt idx="1">
                  <c:v>-10419</c:v>
                </c:pt>
                <c:pt idx="2">
                  <c:v>-9739</c:v>
                </c:pt>
                <c:pt idx="3">
                  <c:v>-10274</c:v>
                </c:pt>
                <c:pt idx="4">
                  <c:v>-13530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73-45A2-B4D2-D4B27EF22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68480"/>
        <c:axId val="75270400"/>
      </c:lineChart>
      <c:dateAx>
        <c:axId val="7526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270400"/>
        <c:crosses val="autoZero"/>
        <c:auto val="1"/>
        <c:lblOffset val="100"/>
        <c:baseTimeUnit val="years"/>
      </c:dateAx>
      <c:valAx>
        <c:axId val="7527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5268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23.7</c:v>
                </c:pt>
                <c:pt idx="1">
                  <c:v>30.2</c:v>
                </c:pt>
                <c:pt idx="2">
                  <c:v>30.7</c:v>
                </c:pt>
                <c:pt idx="3">
                  <c:v>38.4</c:v>
                </c:pt>
                <c:pt idx="4">
                  <c:v>26.1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4A-4D22-82D2-DD2BD5B13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74592"/>
        <c:axId val="7537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-23.1</c:v>
                </c:pt>
                <c:pt idx="1">
                  <c:v>-22.8</c:v>
                </c:pt>
                <c:pt idx="2">
                  <c:v>-17.100000000000001</c:v>
                </c:pt>
                <c:pt idx="3">
                  <c:v>-18.899999999999999</c:v>
                </c:pt>
                <c:pt idx="4">
                  <c:v>-20.100000000000001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4A-4D22-82D2-DD2BD5B13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74592"/>
        <c:axId val="75376512"/>
      </c:lineChart>
      <c:dateAx>
        <c:axId val="7537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376512"/>
        <c:crosses val="autoZero"/>
        <c:auto val="1"/>
        <c:lblOffset val="100"/>
        <c:baseTimeUnit val="years"/>
      </c:dateAx>
      <c:valAx>
        <c:axId val="7537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374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31.6</c:v>
                </c:pt>
                <c:pt idx="1">
                  <c:v>35.9</c:v>
                </c:pt>
                <c:pt idx="2">
                  <c:v>19.899999999999999</c:v>
                </c:pt>
                <c:pt idx="3">
                  <c:v>17.8</c:v>
                </c:pt>
                <c:pt idx="4">
                  <c:v>27.7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62-4665-A5E0-8905DA8D7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25280"/>
        <c:axId val="7542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39.9</c:v>
                </c:pt>
                <c:pt idx="1">
                  <c:v>38.4</c:v>
                </c:pt>
                <c:pt idx="2">
                  <c:v>35.799999999999997</c:v>
                </c:pt>
                <c:pt idx="3">
                  <c:v>39.4</c:v>
                </c:pt>
                <c:pt idx="4">
                  <c:v>41.5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62-4665-A5E0-8905DA8D7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25280"/>
        <c:axId val="75427200"/>
      </c:lineChart>
      <c:dateAx>
        <c:axId val="7542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427200"/>
        <c:crosses val="autoZero"/>
        <c:auto val="1"/>
        <c:lblOffset val="100"/>
        <c:baseTimeUnit val="years"/>
      </c:dateAx>
      <c:valAx>
        <c:axId val="7542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425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13.3</c:v>
                </c:pt>
                <c:pt idx="1">
                  <c:v>12</c:v>
                </c:pt>
                <c:pt idx="2">
                  <c:v>10.3</c:v>
                </c:pt>
                <c:pt idx="3">
                  <c:v>12.4</c:v>
                </c:pt>
                <c:pt idx="4">
                  <c:v>12.3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0-493C-87B2-E3AC54668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048"/>
        <c:axId val="7547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17.3</c:v>
                </c:pt>
                <c:pt idx="1">
                  <c:v>16.7</c:v>
                </c:pt>
                <c:pt idx="2">
                  <c:v>17.399999999999999</c:v>
                </c:pt>
                <c:pt idx="3">
                  <c:v>16</c:v>
                </c:pt>
                <c:pt idx="4">
                  <c:v>15.6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90-493C-87B2-E3AC54668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74048"/>
        <c:axId val="75475968"/>
      </c:lineChart>
      <c:dateAx>
        <c:axId val="7547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475968"/>
        <c:crosses val="autoZero"/>
        <c:auto val="1"/>
        <c:lblOffset val="100"/>
        <c:baseTimeUnit val="years"/>
      </c:dateAx>
      <c:valAx>
        <c:axId val="7547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474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3A-49E9-BD4C-E2A76A9C5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00160"/>
        <c:axId val="7552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48.8</c:v>
                </c:pt>
                <c:pt idx="1">
                  <c:v>48</c:v>
                </c:pt>
                <c:pt idx="2">
                  <c:v>41.2</c:v>
                </c:pt>
                <c:pt idx="3">
                  <c:v>38.5</c:v>
                </c:pt>
                <c:pt idx="4">
                  <c:v>34.200000000000003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3A-49E9-BD4C-E2A76A9C5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00160"/>
        <c:axId val="75522816"/>
      </c:lineChart>
      <c:dateAx>
        <c:axId val="7550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522816"/>
        <c:crosses val="autoZero"/>
        <c:auto val="1"/>
        <c:lblOffset val="100"/>
        <c:baseTimeUnit val="years"/>
      </c:dateAx>
      <c:valAx>
        <c:axId val="7552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500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A6-4FCB-BD50-05E731AB4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56736"/>
        <c:axId val="7555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A6-4FCB-BD50-05E731AB4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56736"/>
        <c:axId val="75558912"/>
      </c:lineChart>
      <c:dateAx>
        <c:axId val="7555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558912"/>
        <c:crosses val="autoZero"/>
        <c:auto val="1"/>
        <c:lblOffset val="100"/>
        <c:baseTimeUnit val="years"/>
      </c:dateAx>
      <c:valAx>
        <c:axId val="7555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55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【6,552】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【△10,266】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【△21.3】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GE1" zoomScale="70" zoomScaleNormal="70" zoomScaleSheetLayoutView="70" workbookViewId="0">
      <selection activeCell="B2" sqref="B2:NW4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  <c r="IW2" s="134"/>
      <c r="IX2" s="134"/>
      <c r="IY2" s="134"/>
      <c r="IZ2" s="134"/>
      <c r="JA2" s="134"/>
      <c r="JB2" s="134"/>
      <c r="JC2" s="134"/>
      <c r="JD2" s="134"/>
      <c r="JE2" s="134"/>
      <c r="JF2" s="134"/>
      <c r="JG2" s="134"/>
      <c r="JH2" s="134"/>
      <c r="JI2" s="134"/>
      <c r="JJ2" s="134"/>
      <c r="JK2" s="134"/>
      <c r="JL2" s="134"/>
      <c r="JM2" s="134"/>
      <c r="JN2" s="134"/>
      <c r="JO2" s="134"/>
      <c r="JP2" s="134"/>
      <c r="JQ2" s="134"/>
      <c r="JR2" s="134"/>
      <c r="JS2" s="134"/>
      <c r="JT2" s="134"/>
      <c r="JU2" s="134"/>
      <c r="JV2" s="134"/>
      <c r="JW2" s="134"/>
      <c r="JX2" s="134"/>
      <c r="JY2" s="134"/>
      <c r="JZ2" s="134"/>
      <c r="KA2" s="134"/>
      <c r="KB2" s="134"/>
      <c r="KC2" s="134"/>
      <c r="KD2" s="134"/>
      <c r="KE2" s="134"/>
      <c r="KF2" s="134"/>
      <c r="KG2" s="134"/>
      <c r="KH2" s="134"/>
      <c r="KI2" s="134"/>
      <c r="KJ2" s="134"/>
      <c r="KK2" s="134"/>
      <c r="KL2" s="134"/>
      <c r="KM2" s="134"/>
      <c r="KN2" s="134"/>
      <c r="KO2" s="134"/>
      <c r="KP2" s="134"/>
      <c r="KQ2" s="134"/>
      <c r="KR2" s="134"/>
      <c r="KS2" s="134"/>
      <c r="KT2" s="134"/>
      <c r="KU2" s="134"/>
      <c r="KV2" s="134"/>
      <c r="KW2" s="134"/>
      <c r="KX2" s="134"/>
      <c r="KY2" s="134"/>
      <c r="KZ2" s="134"/>
      <c r="LA2" s="134"/>
      <c r="LB2" s="134"/>
      <c r="LC2" s="134"/>
      <c r="LD2" s="134"/>
      <c r="LE2" s="134"/>
      <c r="LF2" s="134"/>
      <c r="LG2" s="134"/>
      <c r="LH2" s="134"/>
      <c r="LI2" s="134"/>
      <c r="LJ2" s="134"/>
      <c r="LK2" s="134"/>
      <c r="LL2" s="134"/>
      <c r="LM2" s="134"/>
      <c r="LN2" s="134"/>
      <c r="LO2" s="134"/>
      <c r="LP2" s="134"/>
      <c r="LQ2" s="134"/>
      <c r="LR2" s="134"/>
      <c r="LS2" s="134"/>
      <c r="LT2" s="134"/>
      <c r="LU2" s="134"/>
      <c r="LV2" s="134"/>
      <c r="LW2" s="134"/>
      <c r="LX2" s="134"/>
      <c r="LY2" s="134"/>
      <c r="LZ2" s="134"/>
      <c r="MA2" s="134"/>
      <c r="MB2" s="134"/>
      <c r="MC2" s="134"/>
      <c r="MD2" s="134"/>
      <c r="ME2" s="134"/>
      <c r="MF2" s="134"/>
      <c r="MG2" s="134"/>
      <c r="MH2" s="134"/>
      <c r="MI2" s="134"/>
      <c r="MJ2" s="134"/>
      <c r="MK2" s="134"/>
      <c r="ML2" s="134"/>
      <c r="MM2" s="134"/>
      <c r="MN2" s="134"/>
      <c r="MO2" s="134"/>
      <c r="MP2" s="134"/>
      <c r="MQ2" s="134"/>
      <c r="MR2" s="134"/>
      <c r="MS2" s="134"/>
      <c r="MT2" s="134"/>
      <c r="MU2" s="134"/>
      <c r="MV2" s="134"/>
      <c r="MW2" s="134"/>
      <c r="MX2" s="134"/>
      <c r="MY2" s="134"/>
      <c r="MZ2" s="134"/>
      <c r="NA2" s="134"/>
      <c r="NB2" s="134"/>
      <c r="NC2" s="134"/>
      <c r="ND2" s="134"/>
      <c r="NE2" s="134"/>
      <c r="NF2" s="134"/>
      <c r="NG2" s="134"/>
      <c r="NH2" s="134"/>
      <c r="NI2" s="134"/>
      <c r="NJ2" s="134"/>
      <c r="NK2" s="134"/>
      <c r="NL2" s="134"/>
      <c r="NM2" s="134"/>
      <c r="NN2" s="134"/>
      <c r="NO2" s="134"/>
      <c r="NP2" s="134"/>
      <c r="NQ2" s="134"/>
      <c r="NR2" s="134"/>
      <c r="NS2" s="134"/>
      <c r="NT2" s="134"/>
      <c r="NU2" s="134"/>
      <c r="NV2" s="134"/>
      <c r="NW2" s="134"/>
    </row>
    <row r="3" spans="1:387" ht="9.75" customHeight="1" x14ac:dyDescent="0.15">
      <c r="A3" s="2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  <c r="NC3" s="134"/>
      <c r="ND3" s="134"/>
      <c r="NE3" s="134"/>
      <c r="NF3" s="134"/>
      <c r="NG3" s="134"/>
      <c r="NH3" s="134"/>
      <c r="NI3" s="134"/>
      <c r="NJ3" s="134"/>
      <c r="NK3" s="134"/>
      <c r="NL3" s="134"/>
      <c r="NM3" s="134"/>
      <c r="NN3" s="134"/>
      <c r="NO3" s="134"/>
      <c r="NP3" s="134"/>
      <c r="NQ3" s="134"/>
      <c r="NR3" s="134"/>
      <c r="NS3" s="134"/>
      <c r="NT3" s="134"/>
      <c r="NU3" s="134"/>
      <c r="NV3" s="134"/>
      <c r="NW3" s="134"/>
    </row>
    <row r="4" spans="1:387" ht="9.75" customHeight="1" x14ac:dyDescent="0.15">
      <c r="A4" s="2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  <c r="IW4" s="134"/>
      <c r="IX4" s="134"/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134"/>
      <c r="JQ4" s="134"/>
      <c r="JR4" s="134"/>
      <c r="JS4" s="134"/>
      <c r="JT4" s="134"/>
      <c r="JU4" s="134"/>
      <c r="JV4" s="134"/>
      <c r="JW4" s="134"/>
      <c r="JX4" s="134"/>
      <c r="JY4" s="134"/>
      <c r="JZ4" s="134"/>
      <c r="KA4" s="134"/>
      <c r="KB4" s="134"/>
      <c r="KC4" s="134"/>
      <c r="KD4" s="134"/>
      <c r="KE4" s="134"/>
      <c r="KF4" s="134"/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  <c r="LB4" s="134"/>
      <c r="LC4" s="134"/>
      <c r="LD4" s="134"/>
      <c r="LE4" s="134"/>
      <c r="LF4" s="134"/>
      <c r="LG4" s="134"/>
      <c r="LH4" s="134"/>
      <c r="LI4" s="134"/>
      <c r="LJ4" s="134"/>
      <c r="LK4" s="134"/>
      <c r="LL4" s="134"/>
      <c r="LM4" s="134"/>
      <c r="LN4" s="134"/>
      <c r="LO4" s="134"/>
      <c r="LP4" s="134"/>
      <c r="LQ4" s="134"/>
      <c r="LR4" s="134"/>
      <c r="LS4" s="134"/>
      <c r="LT4" s="134"/>
      <c r="LU4" s="134"/>
      <c r="LV4" s="134"/>
      <c r="LW4" s="134"/>
      <c r="LX4" s="134"/>
      <c r="LY4" s="134"/>
      <c r="LZ4" s="134"/>
      <c r="MA4" s="134"/>
      <c r="MB4" s="134"/>
      <c r="MC4" s="134"/>
      <c r="MD4" s="134"/>
      <c r="ME4" s="134"/>
      <c r="MF4" s="134"/>
      <c r="MG4" s="134"/>
      <c r="MH4" s="134"/>
      <c r="MI4" s="134"/>
      <c r="MJ4" s="134"/>
      <c r="MK4" s="134"/>
      <c r="ML4" s="134"/>
      <c r="MM4" s="134"/>
      <c r="MN4" s="134"/>
      <c r="MO4" s="134"/>
      <c r="MP4" s="134"/>
      <c r="MQ4" s="134"/>
      <c r="MR4" s="134"/>
      <c r="MS4" s="134"/>
      <c r="MT4" s="134"/>
      <c r="MU4" s="134"/>
      <c r="MV4" s="134"/>
      <c r="MW4" s="134"/>
      <c r="MX4" s="134"/>
      <c r="MY4" s="134"/>
      <c r="MZ4" s="134"/>
      <c r="NA4" s="134"/>
      <c r="NB4" s="134"/>
      <c r="NC4" s="134"/>
      <c r="ND4" s="134"/>
      <c r="NE4" s="134"/>
      <c r="NF4" s="134"/>
      <c r="NG4" s="134"/>
      <c r="NH4" s="134"/>
      <c r="NI4" s="134"/>
      <c r="NJ4" s="134"/>
      <c r="NK4" s="134"/>
      <c r="NL4" s="134"/>
      <c r="NM4" s="134"/>
      <c r="NN4" s="134"/>
      <c r="NO4" s="134"/>
      <c r="NP4" s="134"/>
      <c r="NQ4" s="134"/>
      <c r="NR4" s="134"/>
      <c r="NS4" s="134"/>
      <c r="NT4" s="134"/>
      <c r="NU4" s="134"/>
      <c r="NV4" s="134"/>
      <c r="NW4" s="134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5" t="str">
        <f>データ!H6&amp;"　"&amp;データ!I6</f>
        <v>長野県木島平村　ホテルシューネスベルク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7" t="s">
        <v>1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9"/>
      <c r="AQ7" s="127" t="s">
        <v>2</v>
      </c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9"/>
      <c r="CF7" s="127" t="s">
        <v>3</v>
      </c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9"/>
      <c r="DU7" s="130" t="s">
        <v>4</v>
      </c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 t="s">
        <v>5</v>
      </c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30" t="s">
        <v>6</v>
      </c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0" t="s">
        <v>7</v>
      </c>
      <c r="JW7" s="130"/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0" t="s">
        <v>8</v>
      </c>
      <c r="LP7" s="130"/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31" t="str">
        <f>データ!J7</f>
        <v>法非適用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3"/>
      <c r="AQ8" s="131" t="str">
        <f>データ!K7</f>
        <v>観光施設事業</v>
      </c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3"/>
      <c r="CF8" s="131" t="str">
        <f>データ!L7</f>
        <v>休養宿泊施設</v>
      </c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3"/>
      <c r="DU8" s="123" t="str">
        <f>データ!M7</f>
        <v>Ａ１Ｂ１</v>
      </c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 t="str">
        <f>データ!N7</f>
        <v>非設置</v>
      </c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22">
        <f>データ!S7</f>
        <v>6730</v>
      </c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2"/>
      <c r="IU8" s="122"/>
      <c r="IV8" s="122"/>
      <c r="IW8" s="122"/>
      <c r="IX8" s="122"/>
      <c r="IY8" s="122"/>
      <c r="IZ8" s="122"/>
      <c r="JA8" s="122"/>
      <c r="JB8" s="122"/>
      <c r="JC8" s="122"/>
      <c r="JD8" s="122"/>
      <c r="JE8" s="122"/>
      <c r="JF8" s="122"/>
      <c r="JG8" s="122"/>
      <c r="JH8" s="122"/>
      <c r="JI8" s="122"/>
      <c r="JJ8" s="122"/>
      <c r="JK8" s="122"/>
      <c r="JL8" s="122"/>
      <c r="JM8" s="122"/>
      <c r="JN8" s="122"/>
      <c r="JO8" s="122"/>
      <c r="JP8" s="122"/>
      <c r="JQ8" s="122"/>
      <c r="JR8" s="122"/>
      <c r="JS8" s="122"/>
      <c r="JT8" s="122"/>
      <c r="JU8" s="122"/>
      <c r="JV8" s="123" t="str">
        <f>データ!T7</f>
        <v>利用料金制</v>
      </c>
      <c r="JW8" s="123"/>
      <c r="JX8" s="123"/>
      <c r="JY8" s="123"/>
      <c r="JZ8" s="123"/>
      <c r="KA8" s="123"/>
      <c r="KB8" s="123"/>
      <c r="KC8" s="123"/>
      <c r="KD8" s="123"/>
      <c r="KE8" s="123"/>
      <c r="KF8" s="123"/>
      <c r="KG8" s="123"/>
      <c r="KH8" s="123"/>
      <c r="KI8" s="123"/>
      <c r="KJ8" s="123"/>
      <c r="KK8" s="123"/>
      <c r="KL8" s="123"/>
      <c r="KM8" s="123"/>
      <c r="KN8" s="123"/>
      <c r="KO8" s="123"/>
      <c r="KP8" s="123"/>
      <c r="KQ8" s="123"/>
      <c r="KR8" s="123"/>
      <c r="KS8" s="123"/>
      <c r="KT8" s="123"/>
      <c r="KU8" s="123"/>
      <c r="KV8" s="123"/>
      <c r="KW8" s="123"/>
      <c r="KX8" s="123"/>
      <c r="KY8" s="123"/>
      <c r="KZ8" s="123"/>
      <c r="LA8" s="123"/>
      <c r="LB8" s="123"/>
      <c r="LC8" s="123"/>
      <c r="LD8" s="123"/>
      <c r="LE8" s="123"/>
      <c r="LF8" s="123"/>
      <c r="LG8" s="123"/>
      <c r="LH8" s="123"/>
      <c r="LI8" s="123"/>
      <c r="LJ8" s="123"/>
      <c r="LK8" s="123"/>
      <c r="LL8" s="123"/>
      <c r="LM8" s="123"/>
      <c r="LN8" s="123"/>
      <c r="LO8" s="124">
        <f>データ!U7</f>
        <v>0</v>
      </c>
      <c r="LP8" s="124"/>
      <c r="LQ8" s="124"/>
      <c r="LR8" s="124"/>
      <c r="LS8" s="124"/>
      <c r="LT8" s="124"/>
      <c r="LU8" s="124"/>
      <c r="LV8" s="124"/>
      <c r="LW8" s="124"/>
      <c r="LX8" s="124"/>
      <c r="LY8" s="124"/>
      <c r="LZ8" s="124"/>
      <c r="MA8" s="124"/>
      <c r="MB8" s="124"/>
      <c r="MC8" s="124"/>
      <c r="MD8" s="124"/>
      <c r="ME8" s="124"/>
      <c r="MF8" s="124"/>
      <c r="MG8" s="124"/>
      <c r="MH8" s="124"/>
      <c r="MI8" s="124"/>
      <c r="MJ8" s="124"/>
      <c r="MK8" s="124"/>
      <c r="ML8" s="124"/>
      <c r="MM8" s="124"/>
      <c r="MN8" s="124"/>
      <c r="MO8" s="124"/>
      <c r="MP8" s="124"/>
      <c r="MQ8" s="124"/>
      <c r="MR8" s="124"/>
      <c r="MS8" s="124"/>
      <c r="MT8" s="124"/>
      <c r="MU8" s="124"/>
      <c r="MV8" s="124"/>
      <c r="MW8" s="124"/>
      <c r="MX8" s="124"/>
      <c r="MY8" s="124"/>
      <c r="MZ8" s="124"/>
      <c r="NA8" s="124"/>
      <c r="NB8" s="124"/>
      <c r="NC8" s="124"/>
      <c r="ND8" s="124"/>
      <c r="NE8" s="124"/>
      <c r="NF8" s="124"/>
      <c r="NG8" s="124"/>
      <c r="NH8" s="3"/>
      <c r="NI8" s="125" t="s">
        <v>10</v>
      </c>
      <c r="NJ8" s="126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7" t="s">
        <v>12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9"/>
      <c r="AQ9" s="127" t="s">
        <v>13</v>
      </c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9"/>
      <c r="CF9" s="127" t="s">
        <v>14</v>
      </c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9"/>
      <c r="DU9" s="130" t="s">
        <v>15</v>
      </c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30" t="s">
        <v>16</v>
      </c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0" t="s">
        <v>17</v>
      </c>
      <c r="JW9" s="130"/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0" t="s">
        <v>18</v>
      </c>
      <c r="LP9" s="130"/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3"/>
      <c r="NI9" s="114" t="s">
        <v>19</v>
      </c>
      <c r="NJ9" s="115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6" t="str">
        <f>データ!P7</f>
        <v>該当数値なし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8"/>
      <c r="CF10" s="119">
        <f>データ!Q7</f>
        <v>2857</v>
      </c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1"/>
      <c r="DU10" s="122">
        <f>データ!R7</f>
        <v>90</v>
      </c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23" t="str">
        <f>データ!V7</f>
        <v>有</v>
      </c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T10" s="123"/>
      <c r="JU10" s="123"/>
      <c r="JV10" s="124">
        <f>データ!W7</f>
        <v>100</v>
      </c>
      <c r="JW10" s="124"/>
      <c r="JX10" s="124"/>
      <c r="JY10" s="124"/>
      <c r="JZ10" s="124"/>
      <c r="KA10" s="124"/>
      <c r="KB10" s="124"/>
      <c r="KC10" s="124"/>
      <c r="KD10" s="124"/>
      <c r="KE10" s="124"/>
      <c r="KF10" s="124"/>
      <c r="KG10" s="124"/>
      <c r="KH10" s="124"/>
      <c r="KI10" s="124"/>
      <c r="KJ10" s="124"/>
      <c r="KK10" s="124"/>
      <c r="KL10" s="124"/>
      <c r="KM10" s="124"/>
      <c r="KN10" s="124"/>
      <c r="KO10" s="124"/>
      <c r="KP10" s="124"/>
      <c r="KQ10" s="124"/>
      <c r="KR10" s="124"/>
      <c r="KS10" s="124"/>
      <c r="KT10" s="124"/>
      <c r="KU10" s="124"/>
      <c r="KV10" s="124"/>
      <c r="KW10" s="124"/>
      <c r="KX10" s="124"/>
      <c r="KY10" s="124"/>
      <c r="KZ10" s="124"/>
      <c r="LA10" s="124"/>
      <c r="LB10" s="124"/>
      <c r="LC10" s="124"/>
      <c r="LD10" s="124"/>
      <c r="LE10" s="124"/>
      <c r="LF10" s="124"/>
      <c r="LG10" s="124"/>
      <c r="LH10" s="124"/>
      <c r="LI10" s="124"/>
      <c r="LJ10" s="124"/>
      <c r="LK10" s="124"/>
      <c r="LL10" s="124"/>
      <c r="LM10" s="124"/>
      <c r="LN10" s="124"/>
      <c r="LO10" s="123" t="str">
        <f>データ!X7</f>
        <v>有</v>
      </c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  <c r="ML10" s="123"/>
      <c r="MM10" s="123"/>
      <c r="MN10" s="123"/>
      <c r="MO10" s="123"/>
      <c r="MP10" s="123"/>
      <c r="MQ10" s="123"/>
      <c r="MR10" s="123"/>
      <c r="MS10" s="123"/>
      <c r="MT10" s="123"/>
      <c r="MU10" s="123"/>
      <c r="MV10" s="123"/>
      <c r="MW10" s="123"/>
      <c r="MX10" s="123"/>
      <c r="MY10" s="123"/>
      <c r="MZ10" s="123"/>
      <c r="NA10" s="123"/>
      <c r="NB10" s="123"/>
      <c r="NC10" s="123"/>
      <c r="ND10" s="123"/>
      <c r="NE10" s="123"/>
      <c r="NF10" s="123"/>
      <c r="NG10" s="123"/>
      <c r="NH10" s="2"/>
      <c r="NI10" s="105" t="s">
        <v>21</v>
      </c>
      <c r="NJ10" s="106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8" t="s">
        <v>23</v>
      </c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8"/>
      <c r="NJ12" s="108"/>
      <c r="NK12" s="108"/>
      <c r="NL12" s="108"/>
      <c r="NM12" s="108"/>
      <c r="NN12" s="108"/>
      <c r="NO12" s="108"/>
      <c r="NP12" s="108"/>
      <c r="NQ12" s="108"/>
      <c r="NR12" s="108"/>
      <c r="NS12" s="108"/>
      <c r="NT12" s="108"/>
      <c r="NU12" s="108"/>
      <c r="NV12" s="108"/>
      <c r="NW12" s="108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9"/>
      <c r="NJ13" s="109"/>
      <c r="NK13" s="109"/>
      <c r="NL13" s="109"/>
      <c r="NM13" s="109"/>
      <c r="NN13" s="109"/>
      <c r="NO13" s="109"/>
      <c r="NP13" s="109"/>
      <c r="NQ13" s="109"/>
      <c r="NR13" s="109"/>
      <c r="NS13" s="109"/>
      <c r="NT13" s="109"/>
      <c r="NU13" s="109"/>
      <c r="NV13" s="109"/>
      <c r="NW13" s="109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97" t="s">
        <v>24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  <c r="IV14" s="97"/>
      <c r="IW14" s="97"/>
      <c r="IX14" s="97"/>
      <c r="IY14" s="97"/>
      <c r="IZ14" s="97"/>
      <c r="JA14" s="97"/>
      <c r="JB14" s="97"/>
      <c r="JC14" s="97"/>
      <c r="JD14" s="97"/>
      <c r="JE14" s="97"/>
      <c r="JF14" s="97"/>
      <c r="JG14" s="97"/>
      <c r="JH14" s="97"/>
      <c r="JI14" s="97"/>
      <c r="JJ14" s="97"/>
      <c r="JK14" s="97"/>
      <c r="JL14" s="97"/>
      <c r="JM14" s="97"/>
      <c r="JN14" s="7"/>
      <c r="JO14" s="7"/>
      <c r="JP14" s="7"/>
      <c r="JQ14" s="7"/>
      <c r="JR14" s="7"/>
      <c r="JS14" s="7"/>
      <c r="JT14" s="110" t="s">
        <v>25</v>
      </c>
      <c r="JU14" s="97"/>
      <c r="JV14" s="97"/>
      <c r="JW14" s="97"/>
      <c r="JX14" s="97"/>
      <c r="JY14" s="97"/>
      <c r="JZ14" s="97"/>
      <c r="KA14" s="97"/>
      <c r="KB14" s="97"/>
      <c r="KC14" s="97"/>
      <c r="KD14" s="97"/>
      <c r="KE14" s="97"/>
      <c r="KF14" s="97"/>
      <c r="KG14" s="97"/>
      <c r="KH14" s="97"/>
      <c r="KI14" s="97"/>
      <c r="KJ14" s="97"/>
      <c r="KK14" s="97"/>
      <c r="KL14" s="97"/>
      <c r="KM14" s="97"/>
      <c r="KN14" s="97"/>
      <c r="KO14" s="97"/>
      <c r="KP14" s="97"/>
      <c r="KQ14" s="97"/>
      <c r="KR14" s="97"/>
      <c r="KS14" s="97"/>
      <c r="KT14" s="97"/>
      <c r="KU14" s="97"/>
      <c r="KV14" s="97"/>
      <c r="KW14" s="97"/>
      <c r="KX14" s="97"/>
      <c r="KY14" s="97"/>
      <c r="KZ14" s="97"/>
      <c r="LA14" s="97"/>
      <c r="LB14" s="97"/>
      <c r="LC14" s="97"/>
      <c r="LD14" s="97"/>
      <c r="LE14" s="97"/>
      <c r="LF14" s="97"/>
      <c r="LG14" s="97"/>
      <c r="LH14" s="97"/>
      <c r="LI14" s="97"/>
      <c r="LJ14" s="97"/>
      <c r="LK14" s="97"/>
      <c r="LL14" s="97"/>
      <c r="LM14" s="97"/>
      <c r="LN14" s="97"/>
      <c r="LO14" s="97"/>
      <c r="LP14" s="97"/>
      <c r="LQ14" s="97"/>
      <c r="LR14" s="97"/>
      <c r="LS14" s="97"/>
      <c r="LT14" s="97"/>
      <c r="LU14" s="97"/>
      <c r="LV14" s="97"/>
      <c r="LW14" s="97"/>
      <c r="LX14" s="97"/>
      <c r="LY14" s="97"/>
      <c r="LZ14" s="97"/>
      <c r="MA14" s="97"/>
      <c r="MB14" s="97"/>
      <c r="MC14" s="97"/>
      <c r="MD14" s="97"/>
      <c r="ME14" s="97"/>
      <c r="MF14" s="97"/>
      <c r="MG14" s="97"/>
      <c r="MH14" s="97"/>
      <c r="MI14" s="97"/>
      <c r="MJ14" s="97"/>
      <c r="MK14" s="97"/>
      <c r="ML14" s="97"/>
      <c r="MM14" s="97"/>
      <c r="MN14" s="97"/>
      <c r="MO14" s="97"/>
      <c r="MP14" s="97"/>
      <c r="MQ14" s="97"/>
      <c r="MR14" s="97"/>
      <c r="MS14" s="97"/>
      <c r="MT14" s="97"/>
      <c r="MU14" s="97"/>
      <c r="MV14" s="97"/>
      <c r="MW14" s="97"/>
      <c r="MX14" s="97"/>
      <c r="MY14" s="97"/>
      <c r="MZ14" s="97"/>
      <c r="NA14" s="97"/>
      <c r="NB14" s="97"/>
      <c r="NC14" s="97"/>
      <c r="ND14" s="97"/>
      <c r="NE14" s="97"/>
      <c r="NF14" s="97"/>
      <c r="NG14" s="111"/>
      <c r="NH14" s="2"/>
      <c r="NI14" s="86" t="s">
        <v>26</v>
      </c>
      <c r="NJ14" s="87"/>
      <c r="NK14" s="87"/>
      <c r="NL14" s="87"/>
      <c r="NM14" s="87"/>
      <c r="NN14" s="87"/>
      <c r="NO14" s="87"/>
      <c r="NP14" s="87"/>
      <c r="NQ14" s="87"/>
      <c r="NR14" s="87"/>
      <c r="NS14" s="87"/>
      <c r="NT14" s="87"/>
      <c r="NU14" s="87"/>
      <c r="NV14" s="87"/>
      <c r="NW14" s="88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20"/>
      <c r="JO15" s="20"/>
      <c r="JP15" s="20"/>
      <c r="JQ15" s="20"/>
      <c r="JR15" s="20"/>
      <c r="JS15" s="20"/>
      <c r="JT15" s="112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98"/>
      <c r="MX15" s="98"/>
      <c r="MY15" s="98"/>
      <c r="MZ15" s="98"/>
      <c r="NA15" s="98"/>
      <c r="NB15" s="98"/>
      <c r="NC15" s="98"/>
      <c r="ND15" s="98"/>
      <c r="NE15" s="98"/>
      <c r="NF15" s="98"/>
      <c r="NG15" s="113"/>
      <c r="NH15" s="2"/>
      <c r="NI15" s="89" t="s">
        <v>145</v>
      </c>
      <c r="NJ15" s="90"/>
      <c r="NK15" s="90"/>
      <c r="NL15" s="90"/>
      <c r="NM15" s="90"/>
      <c r="NN15" s="90"/>
      <c r="NO15" s="90"/>
      <c r="NP15" s="90"/>
      <c r="NQ15" s="90"/>
      <c r="NR15" s="90"/>
      <c r="NS15" s="90"/>
      <c r="NT15" s="90"/>
      <c r="NU15" s="90"/>
      <c r="NV15" s="90"/>
      <c r="NW15" s="91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89"/>
      <c r="NJ16" s="90"/>
      <c r="NK16" s="90"/>
      <c r="NL16" s="90"/>
      <c r="NM16" s="90"/>
      <c r="NN16" s="90"/>
      <c r="NO16" s="90"/>
      <c r="NP16" s="90"/>
      <c r="NQ16" s="90"/>
      <c r="NR16" s="90"/>
      <c r="NS16" s="90"/>
      <c r="NT16" s="90"/>
      <c r="NU16" s="90"/>
      <c r="NV16" s="90"/>
      <c r="NW16" s="91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89"/>
      <c r="NJ17" s="90"/>
      <c r="NK17" s="90"/>
      <c r="NL17" s="90"/>
      <c r="NM17" s="90"/>
      <c r="NN17" s="90"/>
      <c r="NO17" s="90"/>
      <c r="NP17" s="90"/>
      <c r="NQ17" s="90"/>
      <c r="NR17" s="90"/>
      <c r="NS17" s="90"/>
      <c r="NT17" s="90"/>
      <c r="NU17" s="90"/>
      <c r="NV17" s="90"/>
      <c r="NW17" s="91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89"/>
      <c r="NJ18" s="90"/>
      <c r="NK18" s="90"/>
      <c r="NL18" s="90"/>
      <c r="NM18" s="90"/>
      <c r="NN18" s="90"/>
      <c r="NO18" s="90"/>
      <c r="NP18" s="90"/>
      <c r="NQ18" s="90"/>
      <c r="NR18" s="90"/>
      <c r="NS18" s="90"/>
      <c r="NT18" s="90"/>
      <c r="NU18" s="90"/>
      <c r="NV18" s="90"/>
      <c r="NW18" s="91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89"/>
      <c r="NJ19" s="90"/>
      <c r="NK19" s="90"/>
      <c r="NL19" s="90"/>
      <c r="NM19" s="90"/>
      <c r="NN19" s="90"/>
      <c r="NO19" s="90"/>
      <c r="NP19" s="90"/>
      <c r="NQ19" s="90"/>
      <c r="NR19" s="90"/>
      <c r="NS19" s="90"/>
      <c r="NT19" s="90"/>
      <c r="NU19" s="90"/>
      <c r="NV19" s="90"/>
      <c r="NW19" s="91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89"/>
      <c r="NJ20" s="90"/>
      <c r="NK20" s="90"/>
      <c r="NL20" s="90"/>
      <c r="NM20" s="90"/>
      <c r="NN20" s="90"/>
      <c r="NO20" s="90"/>
      <c r="NP20" s="90"/>
      <c r="NQ20" s="90"/>
      <c r="NR20" s="90"/>
      <c r="NS20" s="90"/>
      <c r="NT20" s="90"/>
      <c r="NU20" s="90"/>
      <c r="NV20" s="90"/>
      <c r="NW20" s="91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89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1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89"/>
      <c r="NJ22" s="90"/>
      <c r="NK22" s="90"/>
      <c r="NL22" s="90"/>
      <c r="NM22" s="90"/>
      <c r="NN22" s="90"/>
      <c r="NO22" s="90"/>
      <c r="NP22" s="90"/>
      <c r="NQ22" s="90"/>
      <c r="NR22" s="90"/>
      <c r="NS22" s="90"/>
      <c r="NT22" s="90"/>
      <c r="NU22" s="90"/>
      <c r="NV22" s="90"/>
      <c r="NW22" s="91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89"/>
      <c r="NJ23" s="90"/>
      <c r="NK23" s="90"/>
      <c r="NL23" s="90"/>
      <c r="NM23" s="90"/>
      <c r="NN23" s="90"/>
      <c r="NO23" s="90"/>
      <c r="NP23" s="90"/>
      <c r="NQ23" s="90"/>
      <c r="NR23" s="90"/>
      <c r="NS23" s="90"/>
      <c r="NT23" s="90"/>
      <c r="NU23" s="90"/>
      <c r="NV23" s="90"/>
      <c r="NW23" s="91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89"/>
      <c r="NJ24" s="90"/>
      <c r="NK24" s="90"/>
      <c r="NL24" s="90"/>
      <c r="NM24" s="90"/>
      <c r="NN24" s="90"/>
      <c r="NO24" s="90"/>
      <c r="NP24" s="90"/>
      <c r="NQ24" s="90"/>
      <c r="NR24" s="90"/>
      <c r="NS24" s="90"/>
      <c r="NT24" s="90"/>
      <c r="NU24" s="90"/>
      <c r="NV24" s="90"/>
      <c r="NW24" s="91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89"/>
      <c r="NJ25" s="90"/>
      <c r="NK25" s="90"/>
      <c r="NL25" s="90"/>
      <c r="NM25" s="90"/>
      <c r="NN25" s="90"/>
      <c r="NO25" s="90"/>
      <c r="NP25" s="90"/>
      <c r="NQ25" s="90"/>
      <c r="NR25" s="90"/>
      <c r="NS25" s="90"/>
      <c r="NT25" s="90"/>
      <c r="NU25" s="90"/>
      <c r="NV25" s="90"/>
      <c r="NW25" s="91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89"/>
      <c r="NJ26" s="90"/>
      <c r="NK26" s="90"/>
      <c r="NL26" s="90"/>
      <c r="NM26" s="90"/>
      <c r="NN26" s="90"/>
      <c r="NO26" s="90"/>
      <c r="NP26" s="90"/>
      <c r="NQ26" s="90"/>
      <c r="NR26" s="90"/>
      <c r="NS26" s="90"/>
      <c r="NT26" s="90"/>
      <c r="NU26" s="90"/>
      <c r="NV26" s="90"/>
      <c r="NW26" s="91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89"/>
      <c r="NJ27" s="90"/>
      <c r="NK27" s="90"/>
      <c r="NL27" s="90"/>
      <c r="NM27" s="90"/>
      <c r="NN27" s="90"/>
      <c r="NO27" s="90"/>
      <c r="NP27" s="90"/>
      <c r="NQ27" s="90"/>
      <c r="NR27" s="90"/>
      <c r="NS27" s="90"/>
      <c r="NT27" s="90"/>
      <c r="NU27" s="90"/>
      <c r="NV27" s="90"/>
      <c r="NW27" s="91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89"/>
      <c r="NJ28" s="90"/>
      <c r="NK28" s="90"/>
      <c r="NL28" s="90"/>
      <c r="NM28" s="90"/>
      <c r="NN28" s="90"/>
      <c r="NO28" s="90"/>
      <c r="NP28" s="90"/>
      <c r="NQ28" s="90"/>
      <c r="NR28" s="90"/>
      <c r="NS28" s="90"/>
      <c r="NT28" s="90"/>
      <c r="NU28" s="90"/>
      <c r="NV28" s="90"/>
      <c r="NW28" s="91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89"/>
      <c r="NJ29" s="90"/>
      <c r="NK29" s="90"/>
      <c r="NL29" s="90"/>
      <c r="NM29" s="90"/>
      <c r="NN29" s="90"/>
      <c r="NO29" s="90"/>
      <c r="NP29" s="90"/>
      <c r="NQ29" s="90"/>
      <c r="NR29" s="90"/>
      <c r="NS29" s="90"/>
      <c r="NT29" s="90"/>
      <c r="NU29" s="90"/>
      <c r="NV29" s="90"/>
      <c r="NW29" s="91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5">
        <f>データ!$B$11</f>
        <v>41275</v>
      </c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>
        <f>データ!$C$11</f>
        <v>41640</v>
      </c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>
        <f>データ!$D$11</f>
        <v>42005</v>
      </c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>
        <f>データ!$E$11</f>
        <v>42370</v>
      </c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>
        <f>データ!$F$11</f>
        <v>42736</v>
      </c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5">
        <f>データ!$B$11</f>
        <v>41275</v>
      </c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>
        <f>データ!$C$11</f>
        <v>41640</v>
      </c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>
        <f>データ!$D$11</f>
        <v>42005</v>
      </c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>
        <f>データ!$E$11</f>
        <v>42370</v>
      </c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>
        <f>データ!$F$11</f>
        <v>42736</v>
      </c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5">
        <f>データ!$B$11</f>
        <v>41275</v>
      </c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>
        <f>データ!$C$11</f>
        <v>41640</v>
      </c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>
        <f>データ!$D$11</f>
        <v>42005</v>
      </c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>
        <f>データ!$E$11</f>
        <v>42370</v>
      </c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  <c r="IV30" s="85"/>
      <c r="IW30" s="85"/>
      <c r="IX30" s="85">
        <f>データ!$F$11</f>
        <v>42736</v>
      </c>
      <c r="IY30" s="85"/>
      <c r="IZ30" s="85"/>
      <c r="JA30" s="85"/>
      <c r="JB30" s="85"/>
      <c r="JC30" s="85"/>
      <c r="JD30" s="85"/>
      <c r="JE30" s="85"/>
      <c r="JF30" s="85"/>
      <c r="JG30" s="85"/>
      <c r="JH30" s="85"/>
      <c r="JI30" s="85"/>
      <c r="JJ30" s="85"/>
      <c r="JK30" s="85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92"/>
      <c r="NJ30" s="93"/>
      <c r="NK30" s="93"/>
      <c r="NL30" s="93"/>
      <c r="NM30" s="93"/>
      <c r="NN30" s="93"/>
      <c r="NO30" s="93"/>
      <c r="NP30" s="93"/>
      <c r="NQ30" s="93"/>
      <c r="NR30" s="93"/>
      <c r="NS30" s="93"/>
      <c r="NT30" s="93"/>
      <c r="NU30" s="93"/>
      <c r="NV30" s="93"/>
      <c r="NW30" s="94"/>
    </row>
    <row r="31" spans="1:387" ht="13.5" customHeight="1" x14ac:dyDescent="0.15">
      <c r="A31" s="2"/>
      <c r="B31" s="21"/>
      <c r="C31" s="4"/>
      <c r="D31" s="4"/>
      <c r="E31" s="4"/>
      <c r="F31" s="4"/>
      <c r="I31" s="82" t="s">
        <v>27</v>
      </c>
      <c r="J31" s="82"/>
      <c r="K31" s="82"/>
      <c r="L31" s="82"/>
      <c r="M31" s="82"/>
      <c r="N31" s="82"/>
      <c r="O31" s="82"/>
      <c r="P31" s="82"/>
      <c r="Q31" s="82"/>
      <c r="R31" s="83">
        <f>データ!Y7</f>
        <v>100</v>
      </c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>
        <f>データ!Z7</f>
        <v>100</v>
      </c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>
        <f>データ!AA7</f>
        <v>100</v>
      </c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>
        <f>データ!AB7</f>
        <v>100</v>
      </c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>
        <f>データ!AC7</f>
        <v>100</v>
      </c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2" t="s">
        <v>27</v>
      </c>
      <c r="CX31" s="82"/>
      <c r="CY31" s="82"/>
      <c r="CZ31" s="82"/>
      <c r="DA31" s="82"/>
      <c r="DB31" s="82"/>
      <c r="DC31" s="82"/>
      <c r="DD31" s="82"/>
      <c r="DE31" s="82"/>
      <c r="DF31" s="83">
        <f>データ!AJ7</f>
        <v>100</v>
      </c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>
        <f>データ!AK7</f>
        <v>100</v>
      </c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>
        <f>データ!AL7</f>
        <v>100</v>
      </c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>
        <f>データ!AM7</f>
        <v>100</v>
      </c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>
        <f>データ!AN7</f>
        <v>97.2</v>
      </c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2" t="s">
        <v>27</v>
      </c>
      <c r="GL31" s="82"/>
      <c r="GM31" s="82"/>
      <c r="GN31" s="82"/>
      <c r="GO31" s="82"/>
      <c r="GP31" s="82"/>
      <c r="GQ31" s="82"/>
      <c r="GR31" s="82"/>
      <c r="GS31" s="82"/>
      <c r="GT31" s="102">
        <f>データ!AU7</f>
        <v>758</v>
      </c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  <c r="HH31" s="102">
        <f>データ!AV7</f>
        <v>450</v>
      </c>
      <c r="HI31" s="102"/>
      <c r="HJ31" s="102"/>
      <c r="HK31" s="102"/>
      <c r="HL31" s="102"/>
      <c r="HM31" s="102"/>
      <c r="HN31" s="102"/>
      <c r="HO31" s="102"/>
      <c r="HP31" s="102"/>
      <c r="HQ31" s="102"/>
      <c r="HR31" s="102"/>
      <c r="HS31" s="102"/>
      <c r="HT31" s="102"/>
      <c r="HU31" s="102"/>
      <c r="HV31" s="102">
        <f>データ!AW7</f>
        <v>575</v>
      </c>
      <c r="HW31" s="102"/>
      <c r="HX31" s="102"/>
      <c r="HY31" s="102"/>
      <c r="HZ31" s="102"/>
      <c r="IA31" s="102"/>
      <c r="IB31" s="102"/>
      <c r="IC31" s="102"/>
      <c r="ID31" s="102"/>
      <c r="IE31" s="102"/>
      <c r="IF31" s="102"/>
      <c r="IG31" s="102"/>
      <c r="IH31" s="102"/>
      <c r="II31" s="102"/>
      <c r="IJ31" s="102">
        <f>データ!AX7</f>
        <v>1666</v>
      </c>
      <c r="IK31" s="102"/>
      <c r="IL31" s="102"/>
      <c r="IM31" s="102"/>
      <c r="IN31" s="102"/>
      <c r="IO31" s="102"/>
      <c r="IP31" s="102"/>
      <c r="IQ31" s="102"/>
      <c r="IR31" s="102"/>
      <c r="IS31" s="102"/>
      <c r="IT31" s="102"/>
      <c r="IU31" s="102"/>
      <c r="IV31" s="102"/>
      <c r="IW31" s="102"/>
      <c r="IX31" s="102">
        <f>データ!AY7</f>
        <v>763</v>
      </c>
      <c r="IY31" s="102"/>
      <c r="IZ31" s="102"/>
      <c r="JA31" s="102"/>
      <c r="JB31" s="102"/>
      <c r="JC31" s="102"/>
      <c r="JD31" s="102"/>
      <c r="JE31" s="102"/>
      <c r="JF31" s="102"/>
      <c r="JG31" s="102"/>
      <c r="JH31" s="102"/>
      <c r="JI31" s="102"/>
      <c r="JJ31" s="102"/>
      <c r="JK31" s="102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86" t="s">
        <v>28</v>
      </c>
      <c r="NJ31" s="87"/>
      <c r="NK31" s="87"/>
      <c r="NL31" s="87"/>
      <c r="NM31" s="87"/>
      <c r="NN31" s="87"/>
      <c r="NO31" s="87"/>
      <c r="NP31" s="87"/>
      <c r="NQ31" s="87"/>
      <c r="NR31" s="87"/>
      <c r="NS31" s="87"/>
      <c r="NT31" s="87"/>
      <c r="NU31" s="87"/>
      <c r="NV31" s="87"/>
      <c r="NW31" s="88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2" t="s">
        <v>29</v>
      </c>
      <c r="J32" s="82"/>
      <c r="K32" s="82"/>
      <c r="L32" s="82"/>
      <c r="M32" s="82"/>
      <c r="N32" s="82"/>
      <c r="O32" s="82"/>
      <c r="P32" s="82"/>
      <c r="Q32" s="82"/>
      <c r="R32" s="83">
        <f>データ!AD7</f>
        <v>83.8</v>
      </c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>
        <f>データ!AE7</f>
        <v>86.7</v>
      </c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>
        <f>データ!AF7</f>
        <v>90.7</v>
      </c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>
        <f>データ!AG7</f>
        <v>86.4</v>
      </c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>
        <f>データ!AH7</f>
        <v>93.1</v>
      </c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2" t="s">
        <v>29</v>
      </c>
      <c r="CX32" s="82"/>
      <c r="CY32" s="82"/>
      <c r="CZ32" s="82"/>
      <c r="DA32" s="82"/>
      <c r="DB32" s="82"/>
      <c r="DC32" s="82"/>
      <c r="DD32" s="82"/>
      <c r="DE32" s="82"/>
      <c r="DF32" s="83">
        <f>データ!AO7</f>
        <v>29.3</v>
      </c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>
        <f>データ!AP7</f>
        <v>34.4</v>
      </c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>
        <f>データ!AQ7</f>
        <v>35.5</v>
      </c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>
        <f>データ!AR7</f>
        <v>34.700000000000003</v>
      </c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>
        <f>データ!AS7</f>
        <v>32.299999999999997</v>
      </c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2" t="s">
        <v>29</v>
      </c>
      <c r="GL32" s="82"/>
      <c r="GM32" s="82"/>
      <c r="GN32" s="82"/>
      <c r="GO32" s="82"/>
      <c r="GP32" s="82"/>
      <c r="GQ32" s="82"/>
      <c r="GR32" s="82"/>
      <c r="GS32" s="82"/>
      <c r="GT32" s="102">
        <f>データ!AZ7</f>
        <v>29009</v>
      </c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>
        <f>データ!BA7</f>
        <v>4046</v>
      </c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>
        <f>データ!BB7</f>
        <v>4096</v>
      </c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>
        <f>データ!BC7</f>
        <v>11889</v>
      </c>
      <c r="IK32" s="102"/>
      <c r="IL32" s="102"/>
      <c r="IM32" s="102"/>
      <c r="IN32" s="102"/>
      <c r="IO32" s="102"/>
      <c r="IP32" s="102"/>
      <c r="IQ32" s="102"/>
      <c r="IR32" s="102"/>
      <c r="IS32" s="102"/>
      <c r="IT32" s="102"/>
      <c r="IU32" s="102"/>
      <c r="IV32" s="102"/>
      <c r="IW32" s="102"/>
      <c r="IX32" s="102">
        <f>データ!BD7</f>
        <v>15661</v>
      </c>
      <c r="IY32" s="102"/>
      <c r="IZ32" s="102"/>
      <c r="JA32" s="102"/>
      <c r="JB32" s="102"/>
      <c r="JC32" s="102"/>
      <c r="JD32" s="102"/>
      <c r="JE32" s="102"/>
      <c r="JF32" s="102"/>
      <c r="JG32" s="102"/>
      <c r="JH32" s="102"/>
      <c r="JI32" s="102"/>
      <c r="JJ32" s="102"/>
      <c r="JK32" s="102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89" t="s">
        <v>144</v>
      </c>
      <c r="NJ32" s="90"/>
      <c r="NK32" s="90"/>
      <c r="NL32" s="90"/>
      <c r="NM32" s="90"/>
      <c r="NN32" s="90"/>
      <c r="NO32" s="90"/>
      <c r="NP32" s="90"/>
      <c r="NQ32" s="90"/>
      <c r="NR32" s="90"/>
      <c r="NS32" s="90"/>
      <c r="NT32" s="90"/>
      <c r="NU32" s="90"/>
      <c r="NV32" s="90"/>
      <c r="NW32" s="91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89"/>
      <c r="NJ33" s="90"/>
      <c r="NK33" s="90"/>
      <c r="NL33" s="90"/>
      <c r="NM33" s="90"/>
      <c r="NN33" s="90"/>
      <c r="NO33" s="90"/>
      <c r="NP33" s="90"/>
      <c r="NQ33" s="90"/>
      <c r="NR33" s="90"/>
      <c r="NS33" s="90"/>
      <c r="NT33" s="90"/>
      <c r="NU33" s="90"/>
      <c r="NV33" s="90"/>
      <c r="NW33" s="91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81" t="s">
        <v>30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4"/>
      <c r="CN34" s="4"/>
      <c r="CO34" s="4"/>
      <c r="CP34" s="4"/>
      <c r="CQ34" s="4"/>
      <c r="CR34" s="4"/>
      <c r="CS34" s="4"/>
      <c r="CT34" s="4"/>
      <c r="CU34" s="4"/>
      <c r="CV34" s="81" t="s">
        <v>31</v>
      </c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23"/>
      <c r="GB34" s="23"/>
      <c r="GC34" s="23"/>
      <c r="GD34" s="23"/>
      <c r="GE34" s="23"/>
      <c r="GF34" s="23"/>
      <c r="GG34" s="23"/>
      <c r="GH34" s="23"/>
      <c r="GI34" s="23"/>
      <c r="GJ34" s="81" t="s">
        <v>32</v>
      </c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  <c r="IV34" s="81"/>
      <c r="IW34" s="81"/>
      <c r="IX34" s="81"/>
      <c r="IY34" s="81"/>
      <c r="IZ34" s="81"/>
      <c r="JA34" s="81"/>
      <c r="JB34" s="81"/>
      <c r="JC34" s="81"/>
      <c r="JD34" s="81"/>
      <c r="JE34" s="81"/>
      <c r="JF34" s="81"/>
      <c r="JG34" s="81"/>
      <c r="JH34" s="81"/>
      <c r="JI34" s="81"/>
      <c r="JJ34" s="81"/>
      <c r="JK34" s="81"/>
      <c r="JL34" s="81"/>
      <c r="JM34" s="81"/>
      <c r="JN34" s="81"/>
      <c r="JO34" s="4"/>
      <c r="JP34" s="4"/>
      <c r="JQ34" s="4"/>
      <c r="JR34" s="4"/>
      <c r="JS34" s="4"/>
      <c r="JT34" s="103" t="s">
        <v>33</v>
      </c>
      <c r="JU34" s="81"/>
      <c r="JV34" s="81"/>
      <c r="JW34" s="81"/>
      <c r="JX34" s="81"/>
      <c r="JY34" s="81"/>
      <c r="JZ34" s="81"/>
      <c r="KA34" s="81"/>
      <c r="KB34" s="81"/>
      <c r="KC34" s="81"/>
      <c r="KD34" s="81"/>
      <c r="KE34" s="81"/>
      <c r="KF34" s="81"/>
      <c r="KG34" s="81"/>
      <c r="KH34" s="81"/>
      <c r="KI34" s="81"/>
      <c r="KJ34" s="81"/>
      <c r="KK34" s="81"/>
      <c r="KL34" s="81"/>
      <c r="KM34" s="81"/>
      <c r="KN34" s="81"/>
      <c r="KO34" s="81"/>
      <c r="KP34" s="81"/>
      <c r="KQ34" s="81"/>
      <c r="KR34" s="81"/>
      <c r="KS34" s="81"/>
      <c r="KT34" s="81"/>
      <c r="KU34" s="81"/>
      <c r="KV34" s="81"/>
      <c r="KW34" s="81"/>
      <c r="KX34" s="81"/>
      <c r="KY34" s="81"/>
      <c r="KZ34" s="81"/>
      <c r="LA34" s="81"/>
      <c r="LB34" s="81"/>
      <c r="LC34" s="81"/>
      <c r="LD34" s="81"/>
      <c r="LE34" s="81"/>
      <c r="LF34" s="81"/>
      <c r="LG34" s="81"/>
      <c r="LH34" s="81"/>
      <c r="LI34" s="81"/>
      <c r="LJ34" s="81"/>
      <c r="LK34" s="81"/>
      <c r="LL34" s="81"/>
      <c r="LM34" s="81"/>
      <c r="LN34" s="81"/>
      <c r="LO34" s="81"/>
      <c r="LP34" s="81"/>
      <c r="LQ34" s="81"/>
      <c r="LR34" s="81"/>
      <c r="LS34" s="81"/>
      <c r="LT34" s="81"/>
      <c r="LU34" s="81"/>
      <c r="LV34" s="81"/>
      <c r="LW34" s="81"/>
      <c r="LX34" s="81"/>
      <c r="LY34" s="81"/>
      <c r="LZ34" s="81"/>
      <c r="MA34" s="81"/>
      <c r="MB34" s="81"/>
      <c r="MC34" s="81"/>
      <c r="MD34" s="81"/>
      <c r="ME34" s="81"/>
      <c r="MF34" s="81"/>
      <c r="MG34" s="81"/>
      <c r="MH34" s="81"/>
      <c r="MI34" s="81"/>
      <c r="MJ34" s="81"/>
      <c r="MK34" s="81"/>
      <c r="ML34" s="81"/>
      <c r="MM34" s="81"/>
      <c r="MN34" s="81"/>
      <c r="MO34" s="81"/>
      <c r="MP34" s="81"/>
      <c r="MQ34" s="81"/>
      <c r="MR34" s="81"/>
      <c r="MS34" s="81"/>
      <c r="MT34" s="81"/>
      <c r="MU34" s="81"/>
      <c r="MV34" s="81"/>
      <c r="MW34" s="81"/>
      <c r="MX34" s="81"/>
      <c r="MY34" s="81"/>
      <c r="MZ34" s="81"/>
      <c r="NA34" s="81"/>
      <c r="NB34" s="81"/>
      <c r="NC34" s="81"/>
      <c r="ND34" s="81"/>
      <c r="NE34" s="81"/>
      <c r="NF34" s="81"/>
      <c r="NG34" s="104"/>
      <c r="NH34" s="2"/>
      <c r="NI34" s="89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1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4"/>
      <c r="CN35" s="4"/>
      <c r="CO35" s="4"/>
      <c r="CP35" s="4"/>
      <c r="CQ35" s="4"/>
      <c r="CR35" s="4"/>
      <c r="CS35" s="4"/>
      <c r="CT35" s="4"/>
      <c r="CU35" s="4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23"/>
      <c r="GB35" s="23"/>
      <c r="GC35" s="23"/>
      <c r="GD35" s="23"/>
      <c r="GE35" s="23"/>
      <c r="GF35" s="23"/>
      <c r="GG35" s="23"/>
      <c r="GH35" s="23"/>
      <c r="GI35" s="23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  <c r="IV35" s="81"/>
      <c r="IW35" s="81"/>
      <c r="IX35" s="81"/>
      <c r="IY35" s="81"/>
      <c r="IZ35" s="81"/>
      <c r="JA35" s="81"/>
      <c r="JB35" s="81"/>
      <c r="JC35" s="81"/>
      <c r="JD35" s="81"/>
      <c r="JE35" s="81"/>
      <c r="JF35" s="81"/>
      <c r="JG35" s="81"/>
      <c r="JH35" s="81"/>
      <c r="JI35" s="81"/>
      <c r="JJ35" s="81"/>
      <c r="JK35" s="81"/>
      <c r="JL35" s="81"/>
      <c r="JM35" s="81"/>
      <c r="JN35" s="81"/>
      <c r="JO35" s="4"/>
      <c r="JP35" s="4"/>
      <c r="JQ35" s="4"/>
      <c r="JR35" s="4"/>
      <c r="JS35" s="4"/>
      <c r="JT35" s="105"/>
      <c r="JU35" s="106"/>
      <c r="JV35" s="106"/>
      <c r="JW35" s="106"/>
      <c r="JX35" s="106"/>
      <c r="JY35" s="106"/>
      <c r="JZ35" s="106"/>
      <c r="KA35" s="106"/>
      <c r="KB35" s="106"/>
      <c r="KC35" s="106"/>
      <c r="KD35" s="106"/>
      <c r="KE35" s="106"/>
      <c r="KF35" s="106"/>
      <c r="KG35" s="106"/>
      <c r="KH35" s="106"/>
      <c r="KI35" s="106"/>
      <c r="KJ35" s="106"/>
      <c r="KK35" s="106"/>
      <c r="KL35" s="106"/>
      <c r="KM35" s="106"/>
      <c r="KN35" s="106"/>
      <c r="KO35" s="106"/>
      <c r="KP35" s="106"/>
      <c r="KQ35" s="106"/>
      <c r="KR35" s="106"/>
      <c r="KS35" s="106"/>
      <c r="KT35" s="106"/>
      <c r="KU35" s="106"/>
      <c r="KV35" s="106"/>
      <c r="KW35" s="106"/>
      <c r="KX35" s="106"/>
      <c r="KY35" s="106"/>
      <c r="KZ35" s="106"/>
      <c r="LA35" s="106"/>
      <c r="LB35" s="106"/>
      <c r="LC35" s="106"/>
      <c r="LD35" s="106"/>
      <c r="LE35" s="106"/>
      <c r="LF35" s="106"/>
      <c r="LG35" s="106"/>
      <c r="LH35" s="106"/>
      <c r="LI35" s="106"/>
      <c r="LJ35" s="106"/>
      <c r="LK35" s="106"/>
      <c r="LL35" s="106"/>
      <c r="LM35" s="106"/>
      <c r="LN35" s="106"/>
      <c r="LO35" s="106"/>
      <c r="LP35" s="106"/>
      <c r="LQ35" s="106"/>
      <c r="LR35" s="106"/>
      <c r="LS35" s="106"/>
      <c r="LT35" s="106"/>
      <c r="LU35" s="106"/>
      <c r="LV35" s="106"/>
      <c r="LW35" s="106"/>
      <c r="LX35" s="106"/>
      <c r="LY35" s="106"/>
      <c r="LZ35" s="106"/>
      <c r="MA35" s="106"/>
      <c r="MB35" s="106"/>
      <c r="MC35" s="106"/>
      <c r="MD35" s="106"/>
      <c r="ME35" s="106"/>
      <c r="MF35" s="106"/>
      <c r="MG35" s="106"/>
      <c r="MH35" s="106"/>
      <c r="MI35" s="106"/>
      <c r="MJ35" s="106"/>
      <c r="MK35" s="106"/>
      <c r="ML35" s="106"/>
      <c r="MM35" s="106"/>
      <c r="MN35" s="106"/>
      <c r="MO35" s="106"/>
      <c r="MP35" s="106"/>
      <c r="MQ35" s="106"/>
      <c r="MR35" s="106"/>
      <c r="MS35" s="106"/>
      <c r="MT35" s="106"/>
      <c r="MU35" s="106"/>
      <c r="MV35" s="106"/>
      <c r="MW35" s="106"/>
      <c r="MX35" s="106"/>
      <c r="MY35" s="106"/>
      <c r="MZ35" s="106"/>
      <c r="NA35" s="106"/>
      <c r="NB35" s="106"/>
      <c r="NC35" s="106"/>
      <c r="ND35" s="106"/>
      <c r="NE35" s="106"/>
      <c r="NF35" s="106"/>
      <c r="NG35" s="107"/>
      <c r="NH35" s="2"/>
      <c r="NI35" s="89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1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89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1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89"/>
      <c r="NJ37" s="90"/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1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89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1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89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1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89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1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89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1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89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1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89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1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89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1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89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1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89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1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2"/>
      <c r="NJ47" s="93"/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4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86" t="s">
        <v>34</v>
      </c>
      <c r="NJ48" s="87"/>
      <c r="NK48" s="87"/>
      <c r="NL48" s="87"/>
      <c r="NM48" s="87"/>
      <c r="NN48" s="87"/>
      <c r="NO48" s="87"/>
      <c r="NP48" s="87"/>
      <c r="NQ48" s="87"/>
      <c r="NR48" s="87"/>
      <c r="NS48" s="87"/>
      <c r="NT48" s="87"/>
      <c r="NU48" s="87"/>
      <c r="NV48" s="87"/>
      <c r="NW48" s="88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89" t="s">
        <v>146</v>
      </c>
      <c r="NJ49" s="90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1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89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1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89"/>
      <c r="NJ51" s="90"/>
      <c r="NK51" s="90"/>
      <c r="NL51" s="90"/>
      <c r="NM51" s="90"/>
      <c r="NN51" s="90"/>
      <c r="NO51" s="90"/>
      <c r="NP51" s="90"/>
      <c r="NQ51" s="90"/>
      <c r="NR51" s="90"/>
      <c r="NS51" s="90"/>
      <c r="NT51" s="90"/>
      <c r="NU51" s="90"/>
      <c r="NV51" s="90"/>
      <c r="NW51" s="91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5">
        <f>データ!$B$11</f>
        <v>41275</v>
      </c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>
        <f>データ!$C$11</f>
        <v>41640</v>
      </c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>
        <f>データ!$D$11</f>
        <v>42005</v>
      </c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>
        <f>データ!$E$11</f>
        <v>42370</v>
      </c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>
        <f>データ!$F$11</f>
        <v>42736</v>
      </c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5">
        <f>データ!$B$11</f>
        <v>41275</v>
      </c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>
        <f>データ!$C$11</f>
        <v>41640</v>
      </c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>
        <f>データ!$D$11</f>
        <v>42005</v>
      </c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>
        <f>データ!$E$11</f>
        <v>42370</v>
      </c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>
        <f>データ!$F$11</f>
        <v>42736</v>
      </c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5">
        <f>データ!$B$11</f>
        <v>41275</v>
      </c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>
        <f>データ!$C$11</f>
        <v>41640</v>
      </c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>
        <f>データ!$D$11</f>
        <v>42005</v>
      </c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>
        <f>データ!$E$11</f>
        <v>42370</v>
      </c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  <c r="IW52" s="85"/>
      <c r="IX52" s="85">
        <f>データ!$F$11</f>
        <v>42736</v>
      </c>
      <c r="IY52" s="85"/>
      <c r="IZ52" s="85"/>
      <c r="JA52" s="85"/>
      <c r="JB52" s="85"/>
      <c r="JC52" s="85"/>
      <c r="JD52" s="85"/>
      <c r="JE52" s="85"/>
      <c r="JF52" s="85"/>
      <c r="JG52" s="85"/>
      <c r="JH52" s="85"/>
      <c r="JI52" s="85"/>
      <c r="JJ52" s="85"/>
      <c r="JK52" s="85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5">
        <f>データ!$B$11</f>
        <v>41275</v>
      </c>
      <c r="KI52" s="85"/>
      <c r="KJ52" s="85"/>
      <c r="KK52" s="85"/>
      <c r="KL52" s="85"/>
      <c r="KM52" s="85"/>
      <c r="KN52" s="85"/>
      <c r="KO52" s="85"/>
      <c r="KP52" s="85"/>
      <c r="KQ52" s="85"/>
      <c r="KR52" s="85"/>
      <c r="KS52" s="85"/>
      <c r="KT52" s="85"/>
      <c r="KU52" s="85"/>
      <c r="KV52" s="85">
        <f>データ!$C$11</f>
        <v>41640</v>
      </c>
      <c r="KW52" s="85"/>
      <c r="KX52" s="85"/>
      <c r="KY52" s="85"/>
      <c r="KZ52" s="85"/>
      <c r="LA52" s="85"/>
      <c r="LB52" s="85"/>
      <c r="LC52" s="85"/>
      <c r="LD52" s="85"/>
      <c r="LE52" s="85"/>
      <c r="LF52" s="85"/>
      <c r="LG52" s="85"/>
      <c r="LH52" s="85"/>
      <c r="LI52" s="85"/>
      <c r="LJ52" s="85">
        <f>データ!$D$11</f>
        <v>42005</v>
      </c>
      <c r="LK52" s="85"/>
      <c r="LL52" s="85"/>
      <c r="LM52" s="85"/>
      <c r="LN52" s="85"/>
      <c r="LO52" s="85"/>
      <c r="LP52" s="85"/>
      <c r="LQ52" s="85"/>
      <c r="LR52" s="85"/>
      <c r="LS52" s="85"/>
      <c r="LT52" s="85"/>
      <c r="LU52" s="85"/>
      <c r="LV52" s="85"/>
      <c r="LW52" s="85"/>
      <c r="LX52" s="85">
        <f>データ!$E$11</f>
        <v>42370</v>
      </c>
      <c r="LY52" s="85"/>
      <c r="LZ52" s="85"/>
      <c r="MA52" s="85"/>
      <c r="MB52" s="85"/>
      <c r="MC52" s="85"/>
      <c r="MD52" s="85"/>
      <c r="ME52" s="85"/>
      <c r="MF52" s="85"/>
      <c r="MG52" s="85"/>
      <c r="MH52" s="85"/>
      <c r="MI52" s="85"/>
      <c r="MJ52" s="85"/>
      <c r="MK52" s="85"/>
      <c r="ML52" s="85">
        <f>データ!$F$11</f>
        <v>42736</v>
      </c>
      <c r="MM52" s="85"/>
      <c r="MN52" s="85"/>
      <c r="MO52" s="85"/>
      <c r="MP52" s="85"/>
      <c r="MQ52" s="85"/>
      <c r="MR52" s="85"/>
      <c r="MS52" s="85"/>
      <c r="MT52" s="85"/>
      <c r="MU52" s="85"/>
      <c r="MV52" s="85"/>
      <c r="MW52" s="85"/>
      <c r="MX52" s="85"/>
      <c r="MY52" s="85"/>
      <c r="MZ52" s="4"/>
      <c r="NA52" s="4"/>
      <c r="NB52" s="4"/>
      <c r="NC52" s="4"/>
      <c r="ND52" s="4"/>
      <c r="NE52" s="4"/>
      <c r="NF52" s="4"/>
      <c r="NG52" s="22"/>
      <c r="NH52" s="2"/>
      <c r="NI52" s="89"/>
      <c r="NJ52" s="90"/>
      <c r="NK52" s="90"/>
      <c r="NL52" s="90"/>
      <c r="NM52" s="90"/>
      <c r="NN52" s="90"/>
      <c r="NO52" s="90"/>
      <c r="NP52" s="90"/>
      <c r="NQ52" s="90"/>
      <c r="NR52" s="90"/>
      <c r="NS52" s="90"/>
      <c r="NT52" s="90"/>
      <c r="NU52" s="90"/>
      <c r="NV52" s="90"/>
      <c r="NW52" s="91"/>
    </row>
    <row r="53" spans="1:387" ht="13.5" customHeight="1" x14ac:dyDescent="0.15">
      <c r="A53" s="2"/>
      <c r="B53" s="21"/>
      <c r="C53" s="4"/>
      <c r="D53" s="4"/>
      <c r="E53" s="4"/>
      <c r="F53" s="4"/>
      <c r="I53" s="82" t="s">
        <v>27</v>
      </c>
      <c r="J53" s="82"/>
      <c r="K53" s="82"/>
      <c r="L53" s="82"/>
      <c r="M53" s="82"/>
      <c r="N53" s="82"/>
      <c r="O53" s="82"/>
      <c r="P53" s="82"/>
      <c r="Q53" s="82"/>
      <c r="R53" s="83">
        <f>データ!BF7</f>
        <v>13.3</v>
      </c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>
        <f>データ!BG7</f>
        <v>12</v>
      </c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>
        <f>データ!BH7</f>
        <v>10.3</v>
      </c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>
        <f>データ!BI7</f>
        <v>12.4</v>
      </c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>
        <f>データ!BJ7</f>
        <v>12.3</v>
      </c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2" t="s">
        <v>27</v>
      </c>
      <c r="CX53" s="82"/>
      <c r="CY53" s="82"/>
      <c r="CZ53" s="82"/>
      <c r="DA53" s="82"/>
      <c r="DB53" s="82"/>
      <c r="DC53" s="82"/>
      <c r="DD53" s="82"/>
      <c r="DE53" s="82"/>
      <c r="DF53" s="83">
        <f>データ!BQ7</f>
        <v>31.6</v>
      </c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>
        <f>データ!BR7</f>
        <v>35.9</v>
      </c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>
        <f>データ!BS7</f>
        <v>19.899999999999999</v>
      </c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>
        <f>データ!BT7</f>
        <v>17.8</v>
      </c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>
        <f>データ!BU7</f>
        <v>27.7</v>
      </c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2" t="s">
        <v>27</v>
      </c>
      <c r="GL53" s="82"/>
      <c r="GM53" s="82"/>
      <c r="GN53" s="82"/>
      <c r="GO53" s="82"/>
      <c r="GP53" s="82"/>
      <c r="GQ53" s="82"/>
      <c r="GR53" s="82"/>
      <c r="GS53" s="82"/>
      <c r="GT53" s="83">
        <f>データ!CB7</f>
        <v>23.7</v>
      </c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>
        <f>データ!CC7</f>
        <v>30.2</v>
      </c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>
        <f>データ!CD7</f>
        <v>30.7</v>
      </c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>
        <f>データ!CE7</f>
        <v>38.4</v>
      </c>
      <c r="IK53" s="83"/>
      <c r="IL53" s="83"/>
      <c r="IM53" s="83"/>
      <c r="IN53" s="83"/>
      <c r="IO53" s="83"/>
      <c r="IP53" s="83"/>
      <c r="IQ53" s="83"/>
      <c r="IR53" s="83"/>
      <c r="IS53" s="83"/>
      <c r="IT53" s="83"/>
      <c r="IU53" s="83"/>
      <c r="IV53" s="83"/>
      <c r="IW53" s="83"/>
      <c r="IX53" s="83">
        <f>データ!CF7</f>
        <v>26.1</v>
      </c>
      <c r="IY53" s="83"/>
      <c r="IZ53" s="83"/>
      <c r="JA53" s="83"/>
      <c r="JB53" s="83"/>
      <c r="JC53" s="83"/>
      <c r="JD53" s="83"/>
      <c r="JE53" s="83"/>
      <c r="JF53" s="83"/>
      <c r="JG53" s="83"/>
      <c r="JH53" s="83"/>
      <c r="JI53" s="83"/>
      <c r="JJ53" s="83"/>
      <c r="JK53" s="83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2" t="s">
        <v>27</v>
      </c>
      <c r="JZ53" s="82"/>
      <c r="KA53" s="82"/>
      <c r="KB53" s="82"/>
      <c r="KC53" s="82"/>
      <c r="KD53" s="82"/>
      <c r="KE53" s="82"/>
      <c r="KF53" s="82"/>
      <c r="KG53" s="82"/>
      <c r="KH53" s="102">
        <f>データ!CM7</f>
        <v>-3230</v>
      </c>
      <c r="KI53" s="102"/>
      <c r="KJ53" s="102"/>
      <c r="KK53" s="102"/>
      <c r="KL53" s="102"/>
      <c r="KM53" s="102"/>
      <c r="KN53" s="102"/>
      <c r="KO53" s="102"/>
      <c r="KP53" s="102"/>
      <c r="KQ53" s="102"/>
      <c r="KR53" s="102"/>
      <c r="KS53" s="102"/>
      <c r="KT53" s="102"/>
      <c r="KU53" s="102"/>
      <c r="KV53" s="102">
        <f>データ!CN7</f>
        <v>-1886</v>
      </c>
      <c r="KW53" s="102"/>
      <c r="KX53" s="102"/>
      <c r="KY53" s="102"/>
      <c r="KZ53" s="102"/>
      <c r="LA53" s="102"/>
      <c r="LB53" s="102"/>
      <c r="LC53" s="102"/>
      <c r="LD53" s="102"/>
      <c r="LE53" s="102"/>
      <c r="LF53" s="102"/>
      <c r="LG53" s="102"/>
      <c r="LH53" s="102"/>
      <c r="LI53" s="102"/>
      <c r="LJ53" s="102">
        <f>データ!CO7</f>
        <v>-3979</v>
      </c>
      <c r="LK53" s="102"/>
      <c r="LL53" s="102"/>
      <c r="LM53" s="102"/>
      <c r="LN53" s="102"/>
      <c r="LO53" s="102"/>
      <c r="LP53" s="102"/>
      <c r="LQ53" s="102"/>
      <c r="LR53" s="102"/>
      <c r="LS53" s="102"/>
      <c r="LT53" s="102"/>
      <c r="LU53" s="102"/>
      <c r="LV53" s="102"/>
      <c r="LW53" s="102"/>
      <c r="LX53" s="102">
        <f>データ!CP7</f>
        <v>-2309</v>
      </c>
      <c r="LY53" s="102"/>
      <c r="LZ53" s="102"/>
      <c r="MA53" s="102"/>
      <c r="MB53" s="102"/>
      <c r="MC53" s="102"/>
      <c r="MD53" s="102"/>
      <c r="ME53" s="102"/>
      <c r="MF53" s="102"/>
      <c r="MG53" s="102"/>
      <c r="MH53" s="102"/>
      <c r="MI53" s="102"/>
      <c r="MJ53" s="102"/>
      <c r="MK53" s="102"/>
      <c r="ML53" s="102">
        <f>データ!CQ7</f>
        <v>-3088</v>
      </c>
      <c r="MM53" s="102"/>
      <c r="MN53" s="102"/>
      <c r="MO53" s="102"/>
      <c r="MP53" s="102"/>
      <c r="MQ53" s="102"/>
      <c r="MR53" s="102"/>
      <c r="MS53" s="102"/>
      <c r="MT53" s="102"/>
      <c r="MU53" s="102"/>
      <c r="MV53" s="102"/>
      <c r="MW53" s="102"/>
      <c r="MX53" s="102"/>
      <c r="MY53" s="102"/>
      <c r="MZ53" s="4"/>
      <c r="NA53" s="4"/>
      <c r="NB53" s="4"/>
      <c r="NC53" s="4"/>
      <c r="ND53" s="4"/>
      <c r="NE53" s="4"/>
      <c r="NF53" s="4"/>
      <c r="NG53" s="22"/>
      <c r="NH53" s="2"/>
      <c r="NI53" s="89"/>
      <c r="NJ53" s="90"/>
      <c r="NK53" s="90"/>
      <c r="NL53" s="90"/>
      <c r="NM53" s="90"/>
      <c r="NN53" s="90"/>
      <c r="NO53" s="90"/>
      <c r="NP53" s="90"/>
      <c r="NQ53" s="90"/>
      <c r="NR53" s="90"/>
      <c r="NS53" s="90"/>
      <c r="NT53" s="90"/>
      <c r="NU53" s="90"/>
      <c r="NV53" s="90"/>
      <c r="NW53" s="91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2" t="s">
        <v>29</v>
      </c>
      <c r="J54" s="82"/>
      <c r="K54" s="82"/>
      <c r="L54" s="82"/>
      <c r="M54" s="82"/>
      <c r="N54" s="82"/>
      <c r="O54" s="82"/>
      <c r="P54" s="82"/>
      <c r="Q54" s="82"/>
      <c r="R54" s="83">
        <f>データ!BK7</f>
        <v>17.3</v>
      </c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>
        <f>データ!BL7</f>
        <v>16.7</v>
      </c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>
        <f>データ!BM7</f>
        <v>17.399999999999999</v>
      </c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>
        <f>データ!BN7</f>
        <v>16</v>
      </c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>
        <f>データ!BO7</f>
        <v>15.6</v>
      </c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2" t="s">
        <v>29</v>
      </c>
      <c r="CX54" s="82"/>
      <c r="CY54" s="82"/>
      <c r="CZ54" s="82"/>
      <c r="DA54" s="82"/>
      <c r="DB54" s="82"/>
      <c r="DC54" s="82"/>
      <c r="DD54" s="82"/>
      <c r="DE54" s="82"/>
      <c r="DF54" s="83">
        <f>データ!BV7</f>
        <v>39.9</v>
      </c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>
        <f>データ!BW7</f>
        <v>38.4</v>
      </c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>
        <f>データ!BX7</f>
        <v>35.799999999999997</v>
      </c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>
        <f>データ!BY7</f>
        <v>39.4</v>
      </c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>
        <f>データ!BZ7</f>
        <v>41.5</v>
      </c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2" t="s">
        <v>29</v>
      </c>
      <c r="GL54" s="82"/>
      <c r="GM54" s="82"/>
      <c r="GN54" s="82"/>
      <c r="GO54" s="82"/>
      <c r="GP54" s="82"/>
      <c r="GQ54" s="82"/>
      <c r="GR54" s="82"/>
      <c r="GS54" s="82"/>
      <c r="GT54" s="83">
        <f>データ!CG7</f>
        <v>-23.1</v>
      </c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>
        <f>データ!CH7</f>
        <v>-22.8</v>
      </c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>
        <f>データ!CI7</f>
        <v>-17.100000000000001</v>
      </c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>
        <f>データ!CJ7</f>
        <v>-18.899999999999999</v>
      </c>
      <c r="IK54" s="83"/>
      <c r="IL54" s="83"/>
      <c r="IM54" s="83"/>
      <c r="IN54" s="83"/>
      <c r="IO54" s="83"/>
      <c r="IP54" s="83"/>
      <c r="IQ54" s="83"/>
      <c r="IR54" s="83"/>
      <c r="IS54" s="83"/>
      <c r="IT54" s="83"/>
      <c r="IU54" s="83"/>
      <c r="IV54" s="83"/>
      <c r="IW54" s="83"/>
      <c r="IX54" s="83">
        <f>データ!CK7</f>
        <v>-20.100000000000001</v>
      </c>
      <c r="IY54" s="83"/>
      <c r="IZ54" s="83"/>
      <c r="JA54" s="83"/>
      <c r="JB54" s="83"/>
      <c r="JC54" s="83"/>
      <c r="JD54" s="83"/>
      <c r="JE54" s="83"/>
      <c r="JF54" s="83"/>
      <c r="JG54" s="83"/>
      <c r="JH54" s="83"/>
      <c r="JI54" s="83"/>
      <c r="JJ54" s="83"/>
      <c r="JK54" s="83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2" t="s">
        <v>29</v>
      </c>
      <c r="JZ54" s="82"/>
      <c r="KA54" s="82"/>
      <c r="KB54" s="82"/>
      <c r="KC54" s="82"/>
      <c r="KD54" s="82"/>
      <c r="KE54" s="82"/>
      <c r="KF54" s="82"/>
      <c r="KG54" s="82"/>
      <c r="KH54" s="99">
        <f>データ!CR7</f>
        <v>-7408</v>
      </c>
      <c r="KI54" s="100"/>
      <c r="KJ54" s="100"/>
      <c r="KK54" s="100"/>
      <c r="KL54" s="100"/>
      <c r="KM54" s="100"/>
      <c r="KN54" s="100"/>
      <c r="KO54" s="100"/>
      <c r="KP54" s="100"/>
      <c r="KQ54" s="100"/>
      <c r="KR54" s="100"/>
      <c r="KS54" s="100"/>
      <c r="KT54" s="100"/>
      <c r="KU54" s="101"/>
      <c r="KV54" s="99">
        <f>データ!CS7</f>
        <v>-10419</v>
      </c>
      <c r="KW54" s="100"/>
      <c r="KX54" s="100"/>
      <c r="KY54" s="100"/>
      <c r="KZ54" s="100"/>
      <c r="LA54" s="100"/>
      <c r="LB54" s="100"/>
      <c r="LC54" s="100"/>
      <c r="LD54" s="100"/>
      <c r="LE54" s="100"/>
      <c r="LF54" s="100"/>
      <c r="LG54" s="100"/>
      <c r="LH54" s="100"/>
      <c r="LI54" s="101"/>
      <c r="LJ54" s="99">
        <f>データ!CT7</f>
        <v>-9739</v>
      </c>
      <c r="LK54" s="100"/>
      <c r="LL54" s="100"/>
      <c r="LM54" s="100"/>
      <c r="LN54" s="100"/>
      <c r="LO54" s="100"/>
      <c r="LP54" s="100"/>
      <c r="LQ54" s="100"/>
      <c r="LR54" s="100"/>
      <c r="LS54" s="100"/>
      <c r="LT54" s="100"/>
      <c r="LU54" s="100"/>
      <c r="LV54" s="100"/>
      <c r="LW54" s="101"/>
      <c r="LX54" s="99">
        <f>データ!CU7</f>
        <v>-10274</v>
      </c>
      <c r="LY54" s="100"/>
      <c r="LZ54" s="100"/>
      <c r="MA54" s="100"/>
      <c r="MB54" s="100"/>
      <c r="MC54" s="100"/>
      <c r="MD54" s="100"/>
      <c r="ME54" s="100"/>
      <c r="MF54" s="100"/>
      <c r="MG54" s="100"/>
      <c r="MH54" s="100"/>
      <c r="MI54" s="100"/>
      <c r="MJ54" s="100"/>
      <c r="MK54" s="101"/>
      <c r="ML54" s="99">
        <f>データ!CV7</f>
        <v>-13530</v>
      </c>
      <c r="MM54" s="100"/>
      <c r="MN54" s="100"/>
      <c r="MO54" s="100"/>
      <c r="MP54" s="100"/>
      <c r="MQ54" s="100"/>
      <c r="MR54" s="100"/>
      <c r="MS54" s="100"/>
      <c r="MT54" s="100"/>
      <c r="MU54" s="100"/>
      <c r="MV54" s="100"/>
      <c r="MW54" s="100"/>
      <c r="MX54" s="100"/>
      <c r="MY54" s="101"/>
      <c r="MZ54" s="4"/>
      <c r="NA54" s="4"/>
      <c r="NB54" s="4"/>
      <c r="NC54" s="4"/>
      <c r="ND54" s="4"/>
      <c r="NE54" s="4"/>
      <c r="NF54" s="4"/>
      <c r="NG54" s="22"/>
      <c r="NH54" s="2"/>
      <c r="NI54" s="89"/>
      <c r="NJ54" s="90"/>
      <c r="NK54" s="90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90"/>
      <c r="NW54" s="91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89"/>
      <c r="NJ55" s="90"/>
      <c r="NK55" s="90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90"/>
      <c r="NW55" s="91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81" t="s">
        <v>35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4"/>
      <c r="CN56" s="4"/>
      <c r="CO56" s="4"/>
      <c r="CP56" s="4"/>
      <c r="CQ56" s="4"/>
      <c r="CR56" s="4"/>
      <c r="CS56" s="4"/>
      <c r="CT56" s="4"/>
      <c r="CU56" s="4"/>
      <c r="CV56" s="81" t="s">
        <v>36</v>
      </c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23"/>
      <c r="GB56" s="23"/>
      <c r="GC56" s="23"/>
      <c r="GD56" s="23"/>
      <c r="GE56" s="23"/>
      <c r="GF56" s="23"/>
      <c r="GG56" s="23"/>
      <c r="GH56" s="23"/>
      <c r="GI56" s="23"/>
      <c r="GJ56" s="81" t="s">
        <v>37</v>
      </c>
      <c r="GK56" s="81"/>
      <c r="GL56" s="81"/>
      <c r="GM56" s="81"/>
      <c r="GN56" s="81"/>
      <c r="GO56" s="81"/>
      <c r="GP56" s="81"/>
      <c r="GQ56" s="81"/>
      <c r="GR56" s="81"/>
      <c r="GS56" s="81"/>
      <c r="GT56" s="81"/>
      <c r="GU56" s="81"/>
      <c r="GV56" s="81"/>
      <c r="GW56" s="81"/>
      <c r="GX56" s="81"/>
      <c r="GY56" s="81"/>
      <c r="GZ56" s="81"/>
      <c r="HA56" s="81"/>
      <c r="HB56" s="81"/>
      <c r="HC56" s="81"/>
      <c r="HD56" s="81"/>
      <c r="HE56" s="81"/>
      <c r="HF56" s="81"/>
      <c r="HG56" s="81"/>
      <c r="HH56" s="81"/>
      <c r="HI56" s="81"/>
      <c r="HJ56" s="81"/>
      <c r="HK56" s="81"/>
      <c r="HL56" s="81"/>
      <c r="HM56" s="81"/>
      <c r="HN56" s="81"/>
      <c r="HO56" s="81"/>
      <c r="HP56" s="81"/>
      <c r="HQ56" s="81"/>
      <c r="HR56" s="81"/>
      <c r="HS56" s="81"/>
      <c r="HT56" s="81"/>
      <c r="HU56" s="81"/>
      <c r="HV56" s="81"/>
      <c r="HW56" s="81"/>
      <c r="HX56" s="81"/>
      <c r="HY56" s="81"/>
      <c r="HZ56" s="81"/>
      <c r="IA56" s="81"/>
      <c r="IB56" s="81"/>
      <c r="IC56" s="81"/>
      <c r="ID56" s="81"/>
      <c r="IE56" s="81"/>
      <c r="IF56" s="81"/>
      <c r="IG56" s="81"/>
      <c r="IH56" s="81"/>
      <c r="II56" s="81"/>
      <c r="IJ56" s="81"/>
      <c r="IK56" s="81"/>
      <c r="IL56" s="81"/>
      <c r="IM56" s="81"/>
      <c r="IN56" s="81"/>
      <c r="IO56" s="81"/>
      <c r="IP56" s="81"/>
      <c r="IQ56" s="81"/>
      <c r="IR56" s="81"/>
      <c r="IS56" s="81"/>
      <c r="IT56" s="81"/>
      <c r="IU56" s="81"/>
      <c r="IV56" s="81"/>
      <c r="IW56" s="81"/>
      <c r="IX56" s="81"/>
      <c r="IY56" s="81"/>
      <c r="IZ56" s="81"/>
      <c r="JA56" s="81"/>
      <c r="JB56" s="81"/>
      <c r="JC56" s="81"/>
      <c r="JD56" s="81"/>
      <c r="JE56" s="81"/>
      <c r="JF56" s="81"/>
      <c r="JG56" s="81"/>
      <c r="JH56" s="81"/>
      <c r="JI56" s="81"/>
      <c r="JJ56" s="81"/>
      <c r="JK56" s="81"/>
      <c r="JL56" s="81"/>
      <c r="JM56" s="81"/>
      <c r="JN56" s="81"/>
      <c r="JO56" s="4"/>
      <c r="JP56" s="4"/>
      <c r="JQ56" s="4"/>
      <c r="JR56" s="4"/>
      <c r="JS56" s="4"/>
      <c r="JT56" s="4"/>
      <c r="JU56" s="4"/>
      <c r="JV56" s="4"/>
      <c r="JW56" s="4"/>
      <c r="JX56" s="81" t="s">
        <v>38</v>
      </c>
      <c r="JY56" s="81"/>
      <c r="JZ56" s="81"/>
      <c r="KA56" s="81"/>
      <c r="KB56" s="81"/>
      <c r="KC56" s="81"/>
      <c r="KD56" s="81"/>
      <c r="KE56" s="81"/>
      <c r="KF56" s="81"/>
      <c r="KG56" s="81"/>
      <c r="KH56" s="81"/>
      <c r="KI56" s="81"/>
      <c r="KJ56" s="81"/>
      <c r="KK56" s="81"/>
      <c r="KL56" s="81"/>
      <c r="KM56" s="81"/>
      <c r="KN56" s="81"/>
      <c r="KO56" s="81"/>
      <c r="KP56" s="81"/>
      <c r="KQ56" s="81"/>
      <c r="KR56" s="81"/>
      <c r="KS56" s="81"/>
      <c r="KT56" s="81"/>
      <c r="KU56" s="81"/>
      <c r="KV56" s="81"/>
      <c r="KW56" s="81"/>
      <c r="KX56" s="81"/>
      <c r="KY56" s="81"/>
      <c r="KZ56" s="81"/>
      <c r="LA56" s="81"/>
      <c r="LB56" s="81"/>
      <c r="LC56" s="81"/>
      <c r="LD56" s="81"/>
      <c r="LE56" s="81"/>
      <c r="LF56" s="81"/>
      <c r="LG56" s="81"/>
      <c r="LH56" s="81"/>
      <c r="LI56" s="81"/>
      <c r="LJ56" s="81"/>
      <c r="LK56" s="81"/>
      <c r="LL56" s="81"/>
      <c r="LM56" s="81"/>
      <c r="LN56" s="81"/>
      <c r="LO56" s="81"/>
      <c r="LP56" s="81"/>
      <c r="LQ56" s="81"/>
      <c r="LR56" s="81"/>
      <c r="LS56" s="81"/>
      <c r="LT56" s="81"/>
      <c r="LU56" s="81"/>
      <c r="LV56" s="81"/>
      <c r="LW56" s="81"/>
      <c r="LX56" s="81"/>
      <c r="LY56" s="81"/>
      <c r="LZ56" s="81"/>
      <c r="MA56" s="81"/>
      <c r="MB56" s="81"/>
      <c r="MC56" s="81"/>
      <c r="MD56" s="81"/>
      <c r="ME56" s="81"/>
      <c r="MF56" s="81"/>
      <c r="MG56" s="81"/>
      <c r="MH56" s="81"/>
      <c r="MI56" s="81"/>
      <c r="MJ56" s="81"/>
      <c r="MK56" s="81"/>
      <c r="ML56" s="81"/>
      <c r="MM56" s="81"/>
      <c r="MN56" s="81"/>
      <c r="MO56" s="81"/>
      <c r="MP56" s="81"/>
      <c r="MQ56" s="81"/>
      <c r="MR56" s="81"/>
      <c r="MS56" s="81"/>
      <c r="MT56" s="81"/>
      <c r="MU56" s="81"/>
      <c r="MV56" s="81"/>
      <c r="MW56" s="81"/>
      <c r="MX56" s="81"/>
      <c r="MY56" s="81"/>
      <c r="MZ56" s="81"/>
      <c r="NA56" s="81"/>
      <c r="NB56" s="81"/>
      <c r="NC56" s="23"/>
      <c r="ND56" s="23"/>
      <c r="NE56" s="23"/>
      <c r="NF56" s="23"/>
      <c r="NG56" s="22"/>
      <c r="NH56" s="2"/>
      <c r="NI56" s="89"/>
      <c r="NJ56" s="90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1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4"/>
      <c r="CN57" s="4"/>
      <c r="CO57" s="4"/>
      <c r="CP57" s="4"/>
      <c r="CQ57" s="4"/>
      <c r="CR57" s="4"/>
      <c r="CS57" s="4"/>
      <c r="CT57" s="4"/>
      <c r="CU57" s="4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23"/>
      <c r="GB57" s="23"/>
      <c r="GC57" s="23"/>
      <c r="GD57" s="23"/>
      <c r="GE57" s="23"/>
      <c r="GF57" s="23"/>
      <c r="GG57" s="23"/>
      <c r="GH57" s="23"/>
      <c r="GI57" s="23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1"/>
      <c r="IW57" s="81"/>
      <c r="IX57" s="81"/>
      <c r="IY57" s="81"/>
      <c r="IZ57" s="81"/>
      <c r="JA57" s="81"/>
      <c r="JB57" s="81"/>
      <c r="JC57" s="81"/>
      <c r="JD57" s="81"/>
      <c r="JE57" s="81"/>
      <c r="JF57" s="81"/>
      <c r="JG57" s="81"/>
      <c r="JH57" s="81"/>
      <c r="JI57" s="81"/>
      <c r="JJ57" s="81"/>
      <c r="JK57" s="81"/>
      <c r="JL57" s="81"/>
      <c r="JM57" s="81"/>
      <c r="JN57" s="81"/>
      <c r="JO57" s="4"/>
      <c r="JP57" s="4"/>
      <c r="JQ57" s="4"/>
      <c r="JR57" s="4"/>
      <c r="JS57" s="4"/>
      <c r="JT57" s="4"/>
      <c r="JU57" s="4"/>
      <c r="JV57" s="4"/>
      <c r="JW57" s="4"/>
      <c r="JX57" s="81"/>
      <c r="JY57" s="81"/>
      <c r="JZ57" s="81"/>
      <c r="KA57" s="81"/>
      <c r="KB57" s="81"/>
      <c r="KC57" s="81"/>
      <c r="KD57" s="81"/>
      <c r="KE57" s="81"/>
      <c r="KF57" s="81"/>
      <c r="KG57" s="81"/>
      <c r="KH57" s="81"/>
      <c r="KI57" s="81"/>
      <c r="KJ57" s="81"/>
      <c r="KK57" s="81"/>
      <c r="KL57" s="81"/>
      <c r="KM57" s="81"/>
      <c r="KN57" s="81"/>
      <c r="KO57" s="81"/>
      <c r="KP57" s="81"/>
      <c r="KQ57" s="81"/>
      <c r="KR57" s="81"/>
      <c r="KS57" s="81"/>
      <c r="KT57" s="81"/>
      <c r="KU57" s="81"/>
      <c r="KV57" s="81"/>
      <c r="KW57" s="81"/>
      <c r="KX57" s="81"/>
      <c r="KY57" s="81"/>
      <c r="KZ57" s="81"/>
      <c r="LA57" s="81"/>
      <c r="LB57" s="81"/>
      <c r="LC57" s="81"/>
      <c r="LD57" s="81"/>
      <c r="LE57" s="81"/>
      <c r="LF57" s="81"/>
      <c r="LG57" s="81"/>
      <c r="LH57" s="81"/>
      <c r="LI57" s="81"/>
      <c r="LJ57" s="81"/>
      <c r="LK57" s="81"/>
      <c r="LL57" s="81"/>
      <c r="LM57" s="81"/>
      <c r="LN57" s="81"/>
      <c r="LO57" s="81"/>
      <c r="LP57" s="81"/>
      <c r="LQ57" s="81"/>
      <c r="LR57" s="81"/>
      <c r="LS57" s="81"/>
      <c r="LT57" s="81"/>
      <c r="LU57" s="81"/>
      <c r="LV57" s="81"/>
      <c r="LW57" s="81"/>
      <c r="LX57" s="81"/>
      <c r="LY57" s="81"/>
      <c r="LZ57" s="81"/>
      <c r="MA57" s="81"/>
      <c r="MB57" s="81"/>
      <c r="MC57" s="81"/>
      <c r="MD57" s="81"/>
      <c r="ME57" s="81"/>
      <c r="MF57" s="81"/>
      <c r="MG57" s="81"/>
      <c r="MH57" s="81"/>
      <c r="MI57" s="81"/>
      <c r="MJ57" s="81"/>
      <c r="MK57" s="81"/>
      <c r="ML57" s="81"/>
      <c r="MM57" s="81"/>
      <c r="MN57" s="81"/>
      <c r="MO57" s="81"/>
      <c r="MP57" s="81"/>
      <c r="MQ57" s="81"/>
      <c r="MR57" s="81"/>
      <c r="MS57" s="81"/>
      <c r="MT57" s="81"/>
      <c r="MU57" s="81"/>
      <c r="MV57" s="81"/>
      <c r="MW57" s="81"/>
      <c r="MX57" s="81"/>
      <c r="MY57" s="81"/>
      <c r="MZ57" s="81"/>
      <c r="NA57" s="81"/>
      <c r="NB57" s="81"/>
      <c r="NC57" s="23"/>
      <c r="ND57" s="23"/>
      <c r="NE57" s="23"/>
      <c r="NF57" s="23"/>
      <c r="NG57" s="22"/>
      <c r="NH57" s="2"/>
      <c r="NI57" s="89"/>
      <c r="NJ57" s="90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1"/>
    </row>
    <row r="58" spans="1:387" ht="13.5" customHeight="1" x14ac:dyDescent="0.15">
      <c r="A58" s="2"/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5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5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4"/>
      <c r="BG58" s="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5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5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5"/>
      <c r="DB58" s="24"/>
      <c r="DC58" s="24"/>
      <c r="DD58" s="24"/>
      <c r="DE58" s="24"/>
      <c r="DF58" s="24"/>
      <c r="DG58" s="24"/>
      <c r="DH58" s="24"/>
      <c r="DI58" s="24"/>
      <c r="DJ58" s="25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4"/>
      <c r="GQ58" s="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5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5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5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4"/>
      <c r="IU58" s="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5"/>
      <c r="JI58" s="24"/>
      <c r="JJ58" s="24"/>
      <c r="JK58" s="24"/>
      <c r="JL58" s="24"/>
      <c r="JM58" s="24"/>
      <c r="JN58" s="24"/>
      <c r="JO58" s="24"/>
      <c r="JP58" s="24"/>
      <c r="JQ58" s="24"/>
      <c r="JR58" s="24"/>
      <c r="JS58" s="24"/>
      <c r="JT58" s="24"/>
      <c r="JU58" s="24"/>
      <c r="JV58" s="24"/>
      <c r="JW58" s="24"/>
      <c r="JX58" s="25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5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  <c r="LA58" s="24"/>
      <c r="LB58" s="4"/>
      <c r="LC58" s="4"/>
      <c r="LD58" s="24"/>
      <c r="LE58" s="24"/>
      <c r="LF58" s="24"/>
      <c r="LG58" s="24"/>
      <c r="LH58" s="24"/>
      <c r="LI58" s="24"/>
      <c r="LJ58" s="24"/>
      <c r="LK58" s="24"/>
      <c r="LL58" s="24"/>
      <c r="LM58" s="24"/>
      <c r="LN58" s="24"/>
      <c r="LO58" s="24"/>
      <c r="LP58" s="24"/>
      <c r="LQ58" s="24"/>
      <c r="LR58" s="24"/>
      <c r="LS58" s="24"/>
      <c r="LT58" s="24"/>
      <c r="LU58" s="24"/>
      <c r="LV58" s="24"/>
      <c r="LW58" s="24"/>
      <c r="LX58" s="24"/>
      <c r="LY58" s="24"/>
      <c r="LZ58" s="24"/>
      <c r="MA58" s="24"/>
      <c r="MB58" s="24"/>
      <c r="MC58" s="24"/>
      <c r="MD58" s="25"/>
      <c r="ME58" s="24"/>
      <c r="MF58" s="24"/>
      <c r="MG58" s="24"/>
      <c r="MH58" s="24"/>
      <c r="MI58" s="24"/>
      <c r="MJ58" s="24"/>
      <c r="MK58" s="24"/>
      <c r="ML58" s="24"/>
      <c r="MM58" s="24"/>
      <c r="MN58" s="24"/>
      <c r="MO58" s="24"/>
      <c r="MP58" s="24"/>
      <c r="MQ58" s="24"/>
      <c r="MR58" s="24"/>
      <c r="MS58" s="24"/>
      <c r="MT58" s="24"/>
      <c r="MU58" s="24"/>
      <c r="MV58" s="24"/>
      <c r="MW58" s="24"/>
      <c r="MX58" s="24"/>
      <c r="MY58" s="24"/>
      <c r="MZ58" s="24"/>
      <c r="NA58" s="24"/>
      <c r="NB58" s="24"/>
      <c r="NC58" s="24"/>
      <c r="ND58" s="24"/>
      <c r="NE58" s="24"/>
      <c r="NF58" s="24"/>
      <c r="NG58" s="22"/>
      <c r="NH58" s="2"/>
      <c r="NI58" s="89"/>
      <c r="NJ58" s="90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1"/>
    </row>
    <row r="59" spans="1:387" ht="13.5" customHeight="1" x14ac:dyDescent="0.15">
      <c r="A59" s="2"/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8"/>
      <c r="NH59" s="2"/>
      <c r="NI59" s="89"/>
      <c r="NJ59" s="90"/>
      <c r="NK59" s="90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90"/>
      <c r="NW59" s="91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97" t="s">
        <v>39</v>
      </c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  <c r="IV60" s="97"/>
      <c r="IW60" s="97"/>
      <c r="IX60" s="97"/>
      <c r="IY60" s="97"/>
      <c r="IZ60" s="97"/>
      <c r="JA60" s="97"/>
      <c r="JB60" s="97"/>
      <c r="JC60" s="97"/>
      <c r="JD60" s="97"/>
      <c r="JE60" s="97"/>
      <c r="JF60" s="97"/>
      <c r="JG60" s="97"/>
      <c r="JH60" s="97"/>
      <c r="JI60" s="97"/>
      <c r="JJ60" s="97"/>
      <c r="JK60" s="97"/>
      <c r="JL60" s="97"/>
      <c r="JM60" s="97"/>
      <c r="JN60" s="97"/>
      <c r="JO60" s="97"/>
      <c r="JP60" s="97"/>
      <c r="JQ60" s="97"/>
      <c r="JR60" s="97"/>
      <c r="JS60" s="97"/>
      <c r="JT60" s="97"/>
      <c r="JU60" s="97"/>
      <c r="JV60" s="97"/>
      <c r="JW60" s="97"/>
      <c r="JX60" s="97"/>
      <c r="JY60" s="97"/>
      <c r="JZ60" s="97"/>
      <c r="KA60" s="97"/>
      <c r="KB60" s="97"/>
      <c r="KC60" s="97"/>
      <c r="KD60" s="97"/>
      <c r="KE60" s="97"/>
      <c r="KF60" s="97"/>
      <c r="KG60" s="97"/>
      <c r="KH60" s="97"/>
      <c r="KI60" s="97"/>
      <c r="KJ60" s="97"/>
      <c r="KK60" s="97"/>
      <c r="KL60" s="97"/>
      <c r="KM60" s="97"/>
      <c r="KN60" s="97"/>
      <c r="KO60" s="97"/>
      <c r="KP60" s="97"/>
      <c r="KQ60" s="97"/>
      <c r="KR60" s="97"/>
      <c r="KS60" s="97"/>
      <c r="KT60" s="97"/>
      <c r="KU60" s="97"/>
      <c r="KV60" s="97"/>
      <c r="KW60" s="97"/>
      <c r="KX60" s="97"/>
      <c r="KY60" s="97"/>
      <c r="KZ60" s="97"/>
      <c r="LA60" s="97"/>
      <c r="LB60" s="97"/>
      <c r="LC60" s="97"/>
      <c r="LD60" s="97"/>
      <c r="LE60" s="97"/>
      <c r="LF60" s="97"/>
      <c r="LG60" s="97"/>
      <c r="LH60" s="97"/>
      <c r="LI60" s="97"/>
      <c r="LJ60" s="97"/>
      <c r="LK60" s="97"/>
      <c r="LL60" s="97"/>
      <c r="LM60" s="97"/>
      <c r="LN60" s="97"/>
      <c r="LO60" s="97"/>
      <c r="LP60" s="97"/>
      <c r="LQ60" s="97"/>
      <c r="LR60" s="97"/>
      <c r="LS60" s="97"/>
      <c r="LT60" s="97"/>
      <c r="LU60" s="97"/>
      <c r="LV60" s="97"/>
      <c r="LW60" s="97"/>
      <c r="LX60" s="97"/>
      <c r="LY60" s="97"/>
      <c r="LZ60" s="97"/>
      <c r="MA60" s="97"/>
      <c r="MB60" s="97"/>
      <c r="MC60" s="97"/>
      <c r="MD60" s="97"/>
      <c r="ME60" s="97"/>
      <c r="MF60" s="97"/>
      <c r="MG60" s="97"/>
      <c r="MH60" s="97"/>
      <c r="MI60" s="97"/>
      <c r="MJ60" s="97"/>
      <c r="MK60" s="97"/>
      <c r="ML60" s="97"/>
      <c r="MM60" s="97"/>
      <c r="MN60" s="97"/>
      <c r="MO60" s="97"/>
      <c r="MP60" s="97"/>
      <c r="MQ60" s="97"/>
      <c r="MR60" s="97"/>
      <c r="MS60" s="97"/>
      <c r="MT60" s="97"/>
      <c r="MU60" s="97"/>
      <c r="MV60" s="97"/>
      <c r="MW60" s="97"/>
      <c r="MX60" s="97"/>
      <c r="MY60" s="97"/>
      <c r="MZ60" s="97"/>
      <c r="NA60" s="97"/>
      <c r="NB60" s="20"/>
      <c r="NC60" s="20"/>
      <c r="ND60" s="20"/>
      <c r="NE60" s="20"/>
      <c r="NF60" s="20"/>
      <c r="NG60" s="29"/>
      <c r="NH60" s="2"/>
      <c r="NI60" s="89"/>
      <c r="NJ60" s="90"/>
      <c r="NK60" s="90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90"/>
      <c r="NW60" s="91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98"/>
      <c r="MX61" s="98"/>
      <c r="MY61" s="98"/>
      <c r="MZ61" s="98"/>
      <c r="NA61" s="98"/>
      <c r="NB61" s="20"/>
      <c r="NC61" s="20"/>
      <c r="ND61" s="20"/>
      <c r="NE61" s="20"/>
      <c r="NF61" s="20"/>
      <c r="NG61" s="29"/>
      <c r="NH61" s="2"/>
      <c r="NI61" s="89"/>
      <c r="NJ61" s="90"/>
      <c r="NK61" s="90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90"/>
      <c r="NW61" s="91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0"/>
      <c r="LR62" s="30"/>
      <c r="LS62" s="30"/>
      <c r="LT62" s="30"/>
      <c r="LU62" s="30"/>
      <c r="LV62" s="30"/>
      <c r="LW62" s="30"/>
      <c r="LX62" s="30"/>
      <c r="LY62" s="30"/>
      <c r="LZ62" s="30"/>
      <c r="MA62" s="30"/>
      <c r="MB62" s="30"/>
      <c r="MC62" s="30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89"/>
      <c r="NJ62" s="90"/>
      <c r="NK62" s="90"/>
      <c r="NL62" s="90"/>
      <c r="NM62" s="90"/>
      <c r="NN62" s="90"/>
      <c r="NO62" s="90"/>
      <c r="NP62" s="90"/>
      <c r="NQ62" s="90"/>
      <c r="NR62" s="90"/>
      <c r="NS62" s="90"/>
      <c r="NT62" s="90"/>
      <c r="NU62" s="90"/>
      <c r="NV62" s="90"/>
      <c r="NW62" s="91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96" t="s">
        <v>40</v>
      </c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X63" s="96"/>
      <c r="FY63" s="96"/>
      <c r="FZ63" s="96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89"/>
      <c r="NJ63" s="90"/>
      <c r="NK63" s="90"/>
      <c r="NL63" s="90"/>
      <c r="NM63" s="90"/>
      <c r="NN63" s="90"/>
      <c r="NO63" s="90"/>
      <c r="NP63" s="90"/>
      <c r="NQ63" s="90"/>
      <c r="NR63" s="90"/>
      <c r="NS63" s="90"/>
      <c r="NT63" s="90"/>
      <c r="NU63" s="90"/>
      <c r="NV63" s="90"/>
      <c r="NW63" s="91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X64" s="96"/>
      <c r="FY64" s="96"/>
      <c r="FZ64" s="96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2"/>
      <c r="NJ64" s="93"/>
      <c r="NK64" s="93"/>
      <c r="NL64" s="93"/>
      <c r="NM64" s="93"/>
      <c r="NN64" s="93"/>
      <c r="NO64" s="93"/>
      <c r="NP64" s="93"/>
      <c r="NQ64" s="93"/>
      <c r="NR64" s="93"/>
      <c r="NS64" s="93"/>
      <c r="NT64" s="93"/>
      <c r="NU64" s="93"/>
      <c r="NV64" s="93"/>
      <c r="NW64" s="94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X65" s="96"/>
      <c r="FY65" s="96"/>
      <c r="FZ65" s="96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86" t="s">
        <v>41</v>
      </c>
      <c r="NJ65" s="87"/>
      <c r="NK65" s="87"/>
      <c r="NL65" s="87"/>
      <c r="NM65" s="87"/>
      <c r="NN65" s="87"/>
      <c r="NO65" s="87"/>
      <c r="NP65" s="87"/>
      <c r="NQ65" s="87"/>
      <c r="NR65" s="87"/>
      <c r="NS65" s="87"/>
      <c r="NT65" s="87"/>
      <c r="NU65" s="87"/>
      <c r="NV65" s="87"/>
      <c r="NW65" s="88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X66" s="96"/>
      <c r="FY66" s="96"/>
      <c r="FZ66" s="96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89" t="s">
        <v>147</v>
      </c>
      <c r="NJ66" s="90"/>
      <c r="NK66" s="90"/>
      <c r="NL66" s="90"/>
      <c r="NM66" s="90"/>
      <c r="NN66" s="90"/>
      <c r="NO66" s="90"/>
      <c r="NP66" s="90"/>
      <c r="NQ66" s="90"/>
      <c r="NR66" s="90"/>
      <c r="NS66" s="90"/>
      <c r="NT66" s="90"/>
      <c r="NU66" s="90"/>
      <c r="NV66" s="90"/>
      <c r="NW66" s="91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95" t="str">
        <f>データ!DI6</f>
        <v>-</v>
      </c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  <c r="EM67" s="95"/>
      <c r="EN67" s="95"/>
      <c r="EO67" s="95"/>
      <c r="EP67" s="95"/>
      <c r="EQ67" s="95"/>
      <c r="ER67" s="95"/>
      <c r="ES67" s="95"/>
      <c r="ET67" s="95"/>
      <c r="EU67" s="95"/>
      <c r="EV67" s="95"/>
      <c r="EW67" s="95"/>
      <c r="EX67" s="95"/>
      <c r="EY67" s="95"/>
      <c r="EZ67" s="95"/>
      <c r="FA67" s="95"/>
      <c r="FB67" s="95"/>
      <c r="FC67" s="95"/>
      <c r="FD67" s="95"/>
      <c r="FE67" s="95"/>
      <c r="FF67" s="95"/>
      <c r="FG67" s="95"/>
      <c r="FH67" s="95"/>
      <c r="FI67" s="95"/>
      <c r="FJ67" s="95"/>
      <c r="FK67" s="95"/>
      <c r="FL67" s="95"/>
      <c r="FM67" s="95"/>
      <c r="FN67" s="95"/>
      <c r="FO67" s="95"/>
      <c r="FP67" s="95"/>
      <c r="FQ67" s="95"/>
      <c r="FR67" s="95"/>
      <c r="FS67" s="95"/>
      <c r="FT67" s="95"/>
      <c r="FU67" s="95"/>
      <c r="FV67" s="95"/>
      <c r="FW67" s="95"/>
      <c r="FX67" s="95"/>
      <c r="FY67" s="95"/>
      <c r="FZ67" s="95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1"/>
      <c r="NG67" s="22"/>
      <c r="NH67" s="2"/>
      <c r="NI67" s="89"/>
      <c r="NJ67" s="90"/>
      <c r="NK67" s="90"/>
      <c r="NL67" s="90"/>
      <c r="NM67" s="90"/>
      <c r="NN67" s="90"/>
      <c r="NO67" s="90"/>
      <c r="NP67" s="90"/>
      <c r="NQ67" s="90"/>
      <c r="NR67" s="90"/>
      <c r="NS67" s="90"/>
      <c r="NT67" s="90"/>
      <c r="NU67" s="90"/>
      <c r="NV67" s="90"/>
      <c r="NW67" s="91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  <c r="DV68" s="95"/>
      <c r="DW68" s="95"/>
      <c r="DX68" s="95"/>
      <c r="DY68" s="95"/>
      <c r="DZ68" s="95"/>
      <c r="EA68" s="95"/>
      <c r="EB68" s="95"/>
      <c r="EC68" s="95"/>
      <c r="ED68" s="95"/>
      <c r="EE68" s="95"/>
      <c r="EF68" s="95"/>
      <c r="EG68" s="95"/>
      <c r="EH68" s="95"/>
      <c r="EI68" s="95"/>
      <c r="EJ68" s="95"/>
      <c r="EK68" s="95"/>
      <c r="EL68" s="95"/>
      <c r="EM68" s="95"/>
      <c r="EN68" s="95"/>
      <c r="EO68" s="95"/>
      <c r="EP68" s="95"/>
      <c r="EQ68" s="95"/>
      <c r="ER68" s="95"/>
      <c r="ES68" s="95"/>
      <c r="ET68" s="95"/>
      <c r="EU68" s="95"/>
      <c r="EV68" s="95"/>
      <c r="EW68" s="95"/>
      <c r="EX68" s="95"/>
      <c r="EY68" s="95"/>
      <c r="EZ68" s="95"/>
      <c r="FA68" s="95"/>
      <c r="FB68" s="95"/>
      <c r="FC68" s="95"/>
      <c r="FD68" s="95"/>
      <c r="FE68" s="95"/>
      <c r="FF68" s="95"/>
      <c r="FG68" s="95"/>
      <c r="FH68" s="95"/>
      <c r="FI68" s="95"/>
      <c r="FJ68" s="95"/>
      <c r="FK68" s="95"/>
      <c r="FL68" s="95"/>
      <c r="FM68" s="95"/>
      <c r="FN68" s="95"/>
      <c r="FO68" s="95"/>
      <c r="FP68" s="95"/>
      <c r="FQ68" s="95"/>
      <c r="FR68" s="95"/>
      <c r="FS68" s="95"/>
      <c r="FT68" s="95"/>
      <c r="FU68" s="95"/>
      <c r="FV68" s="95"/>
      <c r="FW68" s="95"/>
      <c r="FX68" s="95"/>
      <c r="FY68" s="95"/>
      <c r="FZ68" s="95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1"/>
      <c r="NG68" s="22"/>
      <c r="NH68" s="2"/>
      <c r="NI68" s="89"/>
      <c r="NJ68" s="90"/>
      <c r="NK68" s="90"/>
      <c r="NL68" s="90"/>
      <c r="NM68" s="90"/>
      <c r="NN68" s="90"/>
      <c r="NO68" s="90"/>
      <c r="NP68" s="90"/>
      <c r="NQ68" s="90"/>
      <c r="NR68" s="90"/>
      <c r="NS68" s="90"/>
      <c r="NT68" s="90"/>
      <c r="NU68" s="90"/>
      <c r="NV68" s="90"/>
      <c r="NW68" s="91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1"/>
      <c r="NG69" s="22"/>
      <c r="NH69" s="2"/>
      <c r="NI69" s="89"/>
      <c r="NJ69" s="90"/>
      <c r="NK69" s="90"/>
      <c r="NL69" s="90"/>
      <c r="NM69" s="90"/>
      <c r="NN69" s="90"/>
      <c r="NO69" s="90"/>
      <c r="NP69" s="90"/>
      <c r="NQ69" s="90"/>
      <c r="NR69" s="90"/>
      <c r="NS69" s="90"/>
      <c r="NT69" s="90"/>
      <c r="NU69" s="90"/>
      <c r="NV69" s="90"/>
      <c r="NW69" s="91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5"/>
      <c r="FX70" s="95"/>
      <c r="FY70" s="95"/>
      <c r="FZ70" s="95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1"/>
      <c r="NG70" s="22"/>
      <c r="NH70" s="2"/>
      <c r="NI70" s="89"/>
      <c r="NJ70" s="90"/>
      <c r="NK70" s="90"/>
      <c r="NL70" s="90"/>
      <c r="NM70" s="90"/>
      <c r="NN70" s="90"/>
      <c r="NO70" s="90"/>
      <c r="NP70" s="90"/>
      <c r="NQ70" s="90"/>
      <c r="NR70" s="90"/>
      <c r="NS70" s="90"/>
      <c r="NT70" s="90"/>
      <c r="NU70" s="90"/>
      <c r="NV70" s="90"/>
      <c r="NW70" s="91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2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89"/>
      <c r="NJ71" s="90"/>
      <c r="NK71" s="90"/>
      <c r="NL71" s="90"/>
      <c r="NM71" s="90"/>
      <c r="NN71" s="90"/>
      <c r="NO71" s="90"/>
      <c r="NP71" s="90"/>
      <c r="NQ71" s="90"/>
      <c r="NR71" s="90"/>
      <c r="NS71" s="90"/>
      <c r="NT71" s="90"/>
      <c r="NU71" s="90"/>
      <c r="NV71" s="90"/>
      <c r="NW71" s="91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96" t="s">
        <v>42</v>
      </c>
      <c r="CV72" s="96"/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X72" s="96"/>
      <c r="FY72" s="96"/>
      <c r="FZ72" s="96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89"/>
      <c r="NJ72" s="90"/>
      <c r="NK72" s="90"/>
      <c r="NL72" s="90"/>
      <c r="NM72" s="90"/>
      <c r="NN72" s="90"/>
      <c r="NO72" s="90"/>
      <c r="NP72" s="90"/>
      <c r="NQ72" s="90"/>
      <c r="NR72" s="90"/>
      <c r="NS72" s="90"/>
      <c r="NT72" s="90"/>
      <c r="NU72" s="90"/>
      <c r="NV72" s="90"/>
      <c r="NW72" s="91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96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X73" s="96"/>
      <c r="FY73" s="96"/>
      <c r="FZ73" s="96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89"/>
      <c r="NJ73" s="90"/>
      <c r="NK73" s="90"/>
      <c r="NL73" s="90"/>
      <c r="NM73" s="90"/>
      <c r="NN73" s="90"/>
      <c r="NO73" s="90"/>
      <c r="NP73" s="90"/>
      <c r="NQ73" s="90"/>
      <c r="NR73" s="90"/>
      <c r="NS73" s="90"/>
      <c r="NT73" s="90"/>
      <c r="NU73" s="90"/>
      <c r="NV73" s="90"/>
      <c r="NW73" s="91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96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X74" s="96"/>
      <c r="FY74" s="96"/>
      <c r="FZ74" s="96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89"/>
      <c r="NJ74" s="90"/>
      <c r="NK74" s="90"/>
      <c r="NL74" s="90"/>
      <c r="NM74" s="90"/>
      <c r="NN74" s="90"/>
      <c r="NO74" s="90"/>
      <c r="NP74" s="90"/>
      <c r="NQ74" s="90"/>
      <c r="NR74" s="90"/>
      <c r="NS74" s="90"/>
      <c r="NT74" s="90"/>
      <c r="NU74" s="90"/>
      <c r="NV74" s="90"/>
      <c r="NW74" s="91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96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X75" s="96"/>
      <c r="FY75" s="96"/>
      <c r="FZ75" s="96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89"/>
      <c r="NJ75" s="90"/>
      <c r="NK75" s="90"/>
      <c r="NL75" s="90"/>
      <c r="NM75" s="90"/>
      <c r="NN75" s="90"/>
      <c r="NO75" s="90"/>
      <c r="NP75" s="90"/>
      <c r="NQ75" s="90"/>
      <c r="NR75" s="90"/>
      <c r="NS75" s="90"/>
      <c r="NT75" s="90"/>
      <c r="NU75" s="90"/>
      <c r="NV75" s="90"/>
      <c r="NW75" s="91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5">
        <f>データ!$B$11</f>
        <v>41275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>
        <f>データ!$C$11</f>
        <v>41640</v>
      </c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>
        <f>データ!$D$11</f>
        <v>42005</v>
      </c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>
        <f>データ!$E$11</f>
        <v>42370</v>
      </c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>
        <f>データ!$F$11</f>
        <v>42736</v>
      </c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3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95">
        <f>データ!DJ6</f>
        <v>34195</v>
      </c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95"/>
      <c r="DO76" s="95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  <c r="EG76" s="95"/>
      <c r="EH76" s="95"/>
      <c r="EI76" s="95"/>
      <c r="EJ76" s="95"/>
      <c r="EK76" s="95"/>
      <c r="EL76" s="95"/>
      <c r="EM76" s="95"/>
      <c r="EN76" s="95"/>
      <c r="EO76" s="95"/>
      <c r="EP76" s="95"/>
      <c r="EQ76" s="95"/>
      <c r="ER76" s="95"/>
      <c r="ES76" s="95"/>
      <c r="ET76" s="95"/>
      <c r="EU76" s="95"/>
      <c r="EV76" s="95"/>
      <c r="EW76" s="95"/>
      <c r="EX76" s="95"/>
      <c r="EY76" s="95"/>
      <c r="EZ76" s="95"/>
      <c r="FA76" s="95"/>
      <c r="FB76" s="95"/>
      <c r="FC76" s="95"/>
      <c r="FD76" s="95"/>
      <c r="FE76" s="95"/>
      <c r="FF76" s="95"/>
      <c r="FG76" s="95"/>
      <c r="FH76" s="95"/>
      <c r="FI76" s="95"/>
      <c r="FJ76" s="95"/>
      <c r="FK76" s="95"/>
      <c r="FL76" s="95"/>
      <c r="FM76" s="95"/>
      <c r="FN76" s="95"/>
      <c r="FO76" s="95"/>
      <c r="FP76" s="95"/>
      <c r="FQ76" s="95"/>
      <c r="FR76" s="95"/>
      <c r="FS76" s="95"/>
      <c r="FT76" s="95"/>
      <c r="FU76" s="95"/>
      <c r="FV76" s="95"/>
      <c r="FW76" s="95"/>
      <c r="FX76" s="95"/>
      <c r="FY76" s="95"/>
      <c r="FZ76" s="95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5">
        <f>データ!$B$11</f>
        <v>41275</v>
      </c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>
        <f>データ!$C$11</f>
        <v>41640</v>
      </c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>
        <f>データ!$D$11</f>
        <v>42005</v>
      </c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>
        <f>データ!$E$11</f>
        <v>42370</v>
      </c>
      <c r="IK76" s="85"/>
      <c r="IL76" s="85"/>
      <c r="IM76" s="85"/>
      <c r="IN76" s="85"/>
      <c r="IO76" s="85"/>
      <c r="IP76" s="85"/>
      <c r="IQ76" s="85"/>
      <c r="IR76" s="85"/>
      <c r="IS76" s="85"/>
      <c r="IT76" s="85"/>
      <c r="IU76" s="85"/>
      <c r="IV76" s="85"/>
      <c r="IW76" s="85"/>
      <c r="IX76" s="85">
        <f>データ!$F$11</f>
        <v>42736</v>
      </c>
      <c r="IY76" s="85"/>
      <c r="IZ76" s="85"/>
      <c r="JA76" s="85"/>
      <c r="JB76" s="85"/>
      <c r="JC76" s="85"/>
      <c r="JD76" s="85"/>
      <c r="JE76" s="85"/>
      <c r="JF76" s="85"/>
      <c r="JG76" s="85"/>
      <c r="JH76" s="85"/>
      <c r="JI76" s="85"/>
      <c r="JJ76" s="85"/>
      <c r="JK76" s="8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5">
        <f>データ!$B$11</f>
        <v>41275</v>
      </c>
      <c r="KI76" s="85"/>
      <c r="KJ76" s="85"/>
      <c r="KK76" s="85"/>
      <c r="KL76" s="85"/>
      <c r="KM76" s="85"/>
      <c r="KN76" s="85"/>
      <c r="KO76" s="85"/>
      <c r="KP76" s="85"/>
      <c r="KQ76" s="85"/>
      <c r="KR76" s="85"/>
      <c r="KS76" s="85"/>
      <c r="KT76" s="85"/>
      <c r="KU76" s="85"/>
      <c r="KV76" s="85">
        <f>データ!$C$11</f>
        <v>41640</v>
      </c>
      <c r="KW76" s="85"/>
      <c r="KX76" s="85"/>
      <c r="KY76" s="85"/>
      <c r="KZ76" s="85"/>
      <c r="LA76" s="85"/>
      <c r="LB76" s="85"/>
      <c r="LC76" s="85"/>
      <c r="LD76" s="85"/>
      <c r="LE76" s="85"/>
      <c r="LF76" s="85"/>
      <c r="LG76" s="85"/>
      <c r="LH76" s="85"/>
      <c r="LI76" s="85"/>
      <c r="LJ76" s="85">
        <f>データ!$D$11</f>
        <v>42005</v>
      </c>
      <c r="LK76" s="85"/>
      <c r="LL76" s="85"/>
      <c r="LM76" s="85"/>
      <c r="LN76" s="85"/>
      <c r="LO76" s="85"/>
      <c r="LP76" s="85"/>
      <c r="LQ76" s="85"/>
      <c r="LR76" s="85"/>
      <c r="LS76" s="85"/>
      <c r="LT76" s="85"/>
      <c r="LU76" s="85"/>
      <c r="LV76" s="85"/>
      <c r="LW76" s="85"/>
      <c r="LX76" s="85">
        <f>データ!$E$11</f>
        <v>42370</v>
      </c>
      <c r="LY76" s="85"/>
      <c r="LZ76" s="85"/>
      <c r="MA76" s="85"/>
      <c r="MB76" s="85"/>
      <c r="MC76" s="85"/>
      <c r="MD76" s="85"/>
      <c r="ME76" s="85"/>
      <c r="MF76" s="85"/>
      <c r="MG76" s="85"/>
      <c r="MH76" s="85"/>
      <c r="MI76" s="85"/>
      <c r="MJ76" s="85"/>
      <c r="MK76" s="85"/>
      <c r="ML76" s="85">
        <f>データ!$F$11</f>
        <v>42736</v>
      </c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5"/>
      <c r="MX76" s="85"/>
      <c r="MY76" s="85"/>
      <c r="MZ76" s="4"/>
      <c r="NA76" s="4"/>
      <c r="NB76" s="4"/>
      <c r="NC76" s="4"/>
      <c r="ND76" s="4"/>
      <c r="NE76" s="4"/>
      <c r="NF76" s="34"/>
      <c r="NG76" s="22"/>
      <c r="NH76" s="2"/>
      <c r="NI76" s="89"/>
      <c r="NJ76" s="90"/>
      <c r="NK76" s="90"/>
      <c r="NL76" s="90"/>
      <c r="NM76" s="90"/>
      <c r="NN76" s="90"/>
      <c r="NO76" s="90"/>
      <c r="NP76" s="90"/>
      <c r="NQ76" s="90"/>
      <c r="NR76" s="90"/>
      <c r="NS76" s="90"/>
      <c r="NT76" s="90"/>
      <c r="NU76" s="90"/>
      <c r="NV76" s="90"/>
      <c r="NW76" s="91"/>
    </row>
    <row r="77" spans="1:387" ht="13.5" customHeight="1" x14ac:dyDescent="0.15">
      <c r="A77" s="2"/>
      <c r="B77" s="21"/>
      <c r="C77" s="4"/>
      <c r="D77" s="4"/>
      <c r="E77" s="4"/>
      <c r="F77" s="4"/>
      <c r="I77" s="82" t="s">
        <v>27</v>
      </c>
      <c r="J77" s="82"/>
      <c r="K77" s="82"/>
      <c r="L77" s="82"/>
      <c r="M77" s="82"/>
      <c r="N77" s="82"/>
      <c r="O77" s="82"/>
      <c r="P77" s="82"/>
      <c r="Q77" s="82"/>
      <c r="R77" s="84" t="str">
        <f>データ!CX7</f>
        <v xml:space="preserve"> </v>
      </c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 t="str">
        <f>データ!CY7</f>
        <v xml:space="preserve"> </v>
      </c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 t="str">
        <f>データ!CZ7</f>
        <v xml:space="preserve"> </v>
      </c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 t="str">
        <f>データ!DA7</f>
        <v xml:space="preserve"> </v>
      </c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 t="str">
        <f>データ!DB7</f>
        <v xml:space="preserve"> </v>
      </c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3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95"/>
      <c r="CV77" s="95"/>
      <c r="CW77" s="95"/>
      <c r="CX77" s="95"/>
      <c r="CY77" s="95"/>
      <c r="CZ77" s="95"/>
      <c r="DA77" s="95"/>
      <c r="DB77" s="95"/>
      <c r="DC77" s="95"/>
      <c r="DD77" s="95"/>
      <c r="DE77" s="95"/>
      <c r="DF77" s="95"/>
      <c r="DG77" s="95"/>
      <c r="DH77" s="95"/>
      <c r="DI77" s="95"/>
      <c r="DJ77" s="95"/>
      <c r="DK77" s="95"/>
      <c r="DL77" s="95"/>
      <c r="DM77" s="95"/>
      <c r="DN77" s="95"/>
      <c r="DO77" s="95"/>
      <c r="DP77" s="95"/>
      <c r="DQ77" s="95"/>
      <c r="DR77" s="95"/>
      <c r="DS77" s="95"/>
      <c r="DT77" s="95"/>
      <c r="DU77" s="95"/>
      <c r="DV77" s="95"/>
      <c r="DW77" s="95"/>
      <c r="DX77" s="95"/>
      <c r="DY77" s="95"/>
      <c r="DZ77" s="95"/>
      <c r="EA77" s="95"/>
      <c r="EB77" s="95"/>
      <c r="EC77" s="95"/>
      <c r="ED77" s="95"/>
      <c r="EE77" s="95"/>
      <c r="EF77" s="95"/>
      <c r="EG77" s="95"/>
      <c r="EH77" s="95"/>
      <c r="EI77" s="95"/>
      <c r="EJ77" s="95"/>
      <c r="EK77" s="95"/>
      <c r="EL77" s="95"/>
      <c r="EM77" s="95"/>
      <c r="EN77" s="95"/>
      <c r="EO77" s="95"/>
      <c r="EP77" s="95"/>
      <c r="EQ77" s="95"/>
      <c r="ER77" s="95"/>
      <c r="ES77" s="95"/>
      <c r="ET77" s="95"/>
      <c r="EU77" s="95"/>
      <c r="EV77" s="95"/>
      <c r="EW77" s="95"/>
      <c r="EX77" s="95"/>
      <c r="EY77" s="95"/>
      <c r="EZ77" s="95"/>
      <c r="FA77" s="95"/>
      <c r="FB77" s="95"/>
      <c r="FC77" s="95"/>
      <c r="FD77" s="95"/>
      <c r="FE77" s="95"/>
      <c r="FF77" s="95"/>
      <c r="FG77" s="95"/>
      <c r="FH77" s="95"/>
      <c r="FI77" s="95"/>
      <c r="FJ77" s="95"/>
      <c r="FK77" s="95"/>
      <c r="FL77" s="95"/>
      <c r="FM77" s="95"/>
      <c r="FN77" s="95"/>
      <c r="FO77" s="95"/>
      <c r="FP77" s="95"/>
      <c r="FQ77" s="95"/>
      <c r="FR77" s="95"/>
      <c r="FS77" s="95"/>
      <c r="FT77" s="95"/>
      <c r="FU77" s="95"/>
      <c r="FV77" s="95"/>
      <c r="FW77" s="95"/>
      <c r="FX77" s="95"/>
      <c r="FY77" s="95"/>
      <c r="FZ77" s="95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2" t="s">
        <v>27</v>
      </c>
      <c r="GL77" s="82"/>
      <c r="GM77" s="82"/>
      <c r="GN77" s="82"/>
      <c r="GO77" s="82"/>
      <c r="GP77" s="82"/>
      <c r="GQ77" s="82"/>
      <c r="GR77" s="82"/>
      <c r="GS77" s="82"/>
      <c r="GT77" s="84" t="str">
        <f>データ!DK7</f>
        <v xml:space="preserve"> </v>
      </c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 t="str">
        <f>データ!DL7</f>
        <v xml:space="preserve"> </v>
      </c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 t="str">
        <f>データ!DM7</f>
        <v xml:space="preserve"> </v>
      </c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 t="str">
        <f>データ!DN7</f>
        <v xml:space="preserve"> </v>
      </c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 t="str">
        <f>データ!DO7</f>
        <v xml:space="preserve"> </v>
      </c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2" t="s">
        <v>27</v>
      </c>
      <c r="JZ77" s="82"/>
      <c r="KA77" s="82"/>
      <c r="KB77" s="82"/>
      <c r="KC77" s="82"/>
      <c r="KD77" s="82"/>
      <c r="KE77" s="82"/>
      <c r="KF77" s="82"/>
      <c r="KG77" s="82"/>
      <c r="KH77" s="83">
        <f>データ!DV7</f>
        <v>0</v>
      </c>
      <c r="KI77" s="83"/>
      <c r="KJ77" s="83"/>
      <c r="KK77" s="83"/>
      <c r="KL77" s="83"/>
      <c r="KM77" s="83"/>
      <c r="KN77" s="83"/>
      <c r="KO77" s="83"/>
      <c r="KP77" s="83"/>
      <c r="KQ77" s="83"/>
      <c r="KR77" s="83"/>
      <c r="KS77" s="83"/>
      <c r="KT77" s="83"/>
      <c r="KU77" s="83"/>
      <c r="KV77" s="83">
        <f>データ!DW7</f>
        <v>0</v>
      </c>
      <c r="KW77" s="83"/>
      <c r="KX77" s="83"/>
      <c r="KY77" s="83"/>
      <c r="KZ77" s="83"/>
      <c r="LA77" s="83"/>
      <c r="LB77" s="83"/>
      <c r="LC77" s="83"/>
      <c r="LD77" s="83"/>
      <c r="LE77" s="83"/>
      <c r="LF77" s="83"/>
      <c r="LG77" s="83"/>
      <c r="LH77" s="83"/>
      <c r="LI77" s="83"/>
      <c r="LJ77" s="83">
        <f>データ!DX7</f>
        <v>0</v>
      </c>
      <c r="LK77" s="83"/>
      <c r="LL77" s="83"/>
      <c r="LM77" s="83"/>
      <c r="LN77" s="83"/>
      <c r="LO77" s="83"/>
      <c r="LP77" s="83"/>
      <c r="LQ77" s="83"/>
      <c r="LR77" s="83"/>
      <c r="LS77" s="83"/>
      <c r="LT77" s="83"/>
      <c r="LU77" s="83"/>
      <c r="LV77" s="83"/>
      <c r="LW77" s="83"/>
      <c r="LX77" s="83">
        <f>データ!DY7</f>
        <v>0</v>
      </c>
      <c r="LY77" s="83"/>
      <c r="LZ77" s="83"/>
      <c r="MA77" s="83"/>
      <c r="MB77" s="83"/>
      <c r="MC77" s="83"/>
      <c r="MD77" s="83"/>
      <c r="ME77" s="83"/>
      <c r="MF77" s="83"/>
      <c r="MG77" s="83"/>
      <c r="MH77" s="83"/>
      <c r="MI77" s="83"/>
      <c r="MJ77" s="83"/>
      <c r="MK77" s="83"/>
      <c r="ML77" s="83">
        <f>データ!DZ7</f>
        <v>0</v>
      </c>
      <c r="MM77" s="83"/>
      <c r="MN77" s="83"/>
      <c r="MO77" s="83"/>
      <c r="MP77" s="83"/>
      <c r="MQ77" s="83"/>
      <c r="MR77" s="83"/>
      <c r="MS77" s="83"/>
      <c r="MT77" s="83"/>
      <c r="MU77" s="83"/>
      <c r="MV77" s="83"/>
      <c r="MW77" s="83"/>
      <c r="MX77" s="83"/>
      <c r="MY77" s="83"/>
      <c r="MZ77" s="4"/>
      <c r="NA77" s="4"/>
      <c r="NB77" s="4"/>
      <c r="NC77" s="4"/>
      <c r="ND77" s="4"/>
      <c r="NE77" s="4"/>
      <c r="NF77" s="34"/>
      <c r="NG77" s="22"/>
      <c r="NH77" s="2"/>
      <c r="NI77" s="89"/>
      <c r="NJ77" s="90"/>
      <c r="NK77" s="90"/>
      <c r="NL77" s="90"/>
      <c r="NM77" s="90"/>
      <c r="NN77" s="90"/>
      <c r="NO77" s="90"/>
      <c r="NP77" s="90"/>
      <c r="NQ77" s="90"/>
      <c r="NR77" s="90"/>
      <c r="NS77" s="90"/>
      <c r="NT77" s="90"/>
      <c r="NU77" s="90"/>
      <c r="NV77" s="90"/>
      <c r="NW77" s="91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2" t="s">
        <v>29</v>
      </c>
      <c r="J78" s="82"/>
      <c r="K78" s="82"/>
      <c r="L78" s="82"/>
      <c r="M78" s="82"/>
      <c r="N78" s="82"/>
      <c r="O78" s="82"/>
      <c r="P78" s="82"/>
      <c r="Q78" s="82"/>
      <c r="R78" s="84" t="str">
        <f>データ!DC7</f>
        <v xml:space="preserve"> </v>
      </c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 t="str">
        <f>データ!DD7</f>
        <v xml:space="preserve"> </v>
      </c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 t="str">
        <f>データ!DE7</f>
        <v xml:space="preserve"> </v>
      </c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 t="str">
        <f>データ!DF7</f>
        <v xml:space="preserve"> </v>
      </c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 t="str">
        <f>データ!DG7</f>
        <v xml:space="preserve"> </v>
      </c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3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95"/>
      <c r="CV78" s="95"/>
      <c r="CW78" s="95"/>
      <c r="CX78" s="95"/>
      <c r="CY78" s="95"/>
      <c r="CZ78" s="95"/>
      <c r="DA78" s="95"/>
      <c r="DB78" s="95"/>
      <c r="DC78" s="95"/>
      <c r="DD78" s="95"/>
      <c r="DE78" s="95"/>
      <c r="DF78" s="95"/>
      <c r="DG78" s="95"/>
      <c r="DH78" s="95"/>
      <c r="DI78" s="95"/>
      <c r="DJ78" s="95"/>
      <c r="DK78" s="95"/>
      <c r="DL78" s="95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  <c r="EG78" s="95"/>
      <c r="EH78" s="95"/>
      <c r="EI78" s="95"/>
      <c r="EJ78" s="95"/>
      <c r="EK78" s="95"/>
      <c r="EL78" s="95"/>
      <c r="EM78" s="95"/>
      <c r="EN78" s="95"/>
      <c r="EO78" s="95"/>
      <c r="EP78" s="95"/>
      <c r="EQ78" s="95"/>
      <c r="ER78" s="95"/>
      <c r="ES78" s="95"/>
      <c r="ET78" s="95"/>
      <c r="EU78" s="95"/>
      <c r="EV78" s="95"/>
      <c r="EW78" s="95"/>
      <c r="EX78" s="95"/>
      <c r="EY78" s="95"/>
      <c r="EZ78" s="95"/>
      <c r="FA78" s="95"/>
      <c r="FB78" s="95"/>
      <c r="FC78" s="95"/>
      <c r="FD78" s="95"/>
      <c r="FE78" s="95"/>
      <c r="FF78" s="95"/>
      <c r="FG78" s="95"/>
      <c r="FH78" s="95"/>
      <c r="FI78" s="95"/>
      <c r="FJ78" s="95"/>
      <c r="FK78" s="95"/>
      <c r="FL78" s="95"/>
      <c r="FM78" s="95"/>
      <c r="FN78" s="95"/>
      <c r="FO78" s="95"/>
      <c r="FP78" s="95"/>
      <c r="FQ78" s="95"/>
      <c r="FR78" s="95"/>
      <c r="FS78" s="95"/>
      <c r="FT78" s="95"/>
      <c r="FU78" s="95"/>
      <c r="FV78" s="95"/>
      <c r="FW78" s="95"/>
      <c r="FX78" s="95"/>
      <c r="FY78" s="95"/>
      <c r="FZ78" s="95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2" t="s">
        <v>29</v>
      </c>
      <c r="GL78" s="82"/>
      <c r="GM78" s="82"/>
      <c r="GN78" s="82"/>
      <c r="GO78" s="82"/>
      <c r="GP78" s="82"/>
      <c r="GQ78" s="82"/>
      <c r="GR78" s="82"/>
      <c r="GS78" s="82"/>
      <c r="GT78" s="84" t="str">
        <f>データ!DP7</f>
        <v xml:space="preserve"> 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 t="str">
        <f>データ!DQ7</f>
        <v xml:space="preserve"> </v>
      </c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 t="str">
        <f>データ!DR7</f>
        <v xml:space="preserve"> </v>
      </c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 t="str">
        <f>データ!DS7</f>
        <v xml:space="preserve"> </v>
      </c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 t="str">
        <f>データ!DT7</f>
        <v xml:space="preserve"> </v>
      </c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2" t="s">
        <v>29</v>
      </c>
      <c r="JZ78" s="82"/>
      <c r="KA78" s="82"/>
      <c r="KB78" s="82"/>
      <c r="KC78" s="82"/>
      <c r="KD78" s="82"/>
      <c r="KE78" s="82"/>
      <c r="KF78" s="82"/>
      <c r="KG78" s="82"/>
      <c r="KH78" s="83">
        <f>データ!EA7</f>
        <v>48.8</v>
      </c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データ!EB7</f>
        <v>48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>
        <f>データ!EC7</f>
        <v>41.2</v>
      </c>
      <c r="LK78" s="83"/>
      <c r="LL78" s="83"/>
      <c r="LM78" s="83"/>
      <c r="LN78" s="83"/>
      <c r="LO78" s="83"/>
      <c r="LP78" s="83"/>
      <c r="LQ78" s="83"/>
      <c r="LR78" s="83"/>
      <c r="LS78" s="83"/>
      <c r="LT78" s="83"/>
      <c r="LU78" s="83"/>
      <c r="LV78" s="83"/>
      <c r="LW78" s="83"/>
      <c r="LX78" s="83">
        <f>データ!ED7</f>
        <v>38.5</v>
      </c>
      <c r="LY78" s="83"/>
      <c r="LZ78" s="83"/>
      <c r="MA78" s="83"/>
      <c r="MB78" s="83"/>
      <c r="MC78" s="83"/>
      <c r="MD78" s="83"/>
      <c r="ME78" s="83"/>
      <c r="MF78" s="83"/>
      <c r="MG78" s="83"/>
      <c r="MH78" s="83"/>
      <c r="MI78" s="83"/>
      <c r="MJ78" s="83"/>
      <c r="MK78" s="83"/>
      <c r="ML78" s="83">
        <f>データ!EE7</f>
        <v>34.200000000000003</v>
      </c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4"/>
      <c r="NA78" s="4"/>
      <c r="NB78" s="4"/>
      <c r="NC78" s="4"/>
      <c r="ND78" s="4"/>
      <c r="NE78" s="4"/>
      <c r="NF78" s="34"/>
      <c r="NG78" s="22"/>
      <c r="NH78" s="2"/>
      <c r="NI78" s="89"/>
      <c r="NJ78" s="90"/>
      <c r="NK78" s="90"/>
      <c r="NL78" s="90"/>
      <c r="NM78" s="90"/>
      <c r="NN78" s="90"/>
      <c r="NO78" s="90"/>
      <c r="NP78" s="90"/>
      <c r="NQ78" s="90"/>
      <c r="NR78" s="90"/>
      <c r="NS78" s="90"/>
      <c r="NT78" s="90"/>
      <c r="NU78" s="90"/>
      <c r="NV78" s="90"/>
      <c r="NW78" s="91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95"/>
      <c r="CV79" s="95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5"/>
      <c r="FX79" s="95"/>
      <c r="FY79" s="95"/>
      <c r="FZ79" s="95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4"/>
      <c r="NG79" s="22"/>
      <c r="NH79" s="2"/>
      <c r="NI79" s="89"/>
      <c r="NJ79" s="90"/>
      <c r="NK79" s="90"/>
      <c r="NL79" s="90"/>
      <c r="NM79" s="90"/>
      <c r="NN79" s="90"/>
      <c r="NO79" s="90"/>
      <c r="NP79" s="90"/>
      <c r="NQ79" s="90"/>
      <c r="NR79" s="90"/>
      <c r="NS79" s="90"/>
      <c r="NT79" s="90"/>
      <c r="NU79" s="90"/>
      <c r="NV79" s="90"/>
      <c r="NW79" s="91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81" t="s">
        <v>43</v>
      </c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81" t="s">
        <v>44</v>
      </c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  <c r="IV80" s="81"/>
      <c r="IW80" s="81"/>
      <c r="IX80" s="81"/>
      <c r="IY80" s="81"/>
      <c r="IZ80" s="81"/>
      <c r="JA80" s="81"/>
      <c r="JB80" s="81"/>
      <c r="JC80" s="81"/>
      <c r="JD80" s="81"/>
      <c r="JE80" s="81"/>
      <c r="JF80" s="81"/>
      <c r="JG80" s="81"/>
      <c r="JH80" s="81"/>
      <c r="JI80" s="81"/>
      <c r="JJ80" s="81"/>
      <c r="JK80" s="81"/>
      <c r="JL80" s="81"/>
      <c r="JM80" s="81"/>
      <c r="JN80" s="81"/>
      <c r="JO80" s="4"/>
      <c r="JP80" s="4"/>
      <c r="JQ80" s="4"/>
      <c r="JR80" s="4"/>
      <c r="JS80" s="4"/>
      <c r="JT80" s="4"/>
      <c r="JU80" s="4"/>
      <c r="JV80" s="4"/>
      <c r="JW80" s="4"/>
      <c r="JX80" s="81" t="s">
        <v>45</v>
      </c>
      <c r="JY80" s="81"/>
      <c r="JZ80" s="81"/>
      <c r="KA80" s="81"/>
      <c r="KB80" s="81"/>
      <c r="KC80" s="81"/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/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/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/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81"/>
      <c r="NB80" s="81"/>
      <c r="NC80" s="23"/>
      <c r="ND80" s="23"/>
      <c r="NE80" s="23"/>
      <c r="NF80" s="23"/>
      <c r="NG80" s="22"/>
      <c r="NH80" s="2"/>
      <c r="NI80" s="89"/>
      <c r="NJ80" s="90"/>
      <c r="NK80" s="90"/>
      <c r="NL80" s="90"/>
      <c r="NM80" s="90"/>
      <c r="NN80" s="90"/>
      <c r="NO80" s="90"/>
      <c r="NP80" s="90"/>
      <c r="NQ80" s="90"/>
      <c r="NR80" s="90"/>
      <c r="NS80" s="90"/>
      <c r="NT80" s="90"/>
      <c r="NU80" s="90"/>
      <c r="NV80" s="90"/>
      <c r="NW80" s="91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  <c r="IV81" s="81"/>
      <c r="IW81" s="81"/>
      <c r="IX81" s="81"/>
      <c r="IY81" s="81"/>
      <c r="IZ81" s="81"/>
      <c r="JA81" s="81"/>
      <c r="JB81" s="81"/>
      <c r="JC81" s="81"/>
      <c r="JD81" s="81"/>
      <c r="JE81" s="81"/>
      <c r="JF81" s="81"/>
      <c r="JG81" s="81"/>
      <c r="JH81" s="81"/>
      <c r="JI81" s="81"/>
      <c r="JJ81" s="81"/>
      <c r="JK81" s="81"/>
      <c r="JL81" s="81"/>
      <c r="JM81" s="81"/>
      <c r="JN81" s="81"/>
      <c r="JO81" s="4"/>
      <c r="JP81" s="4"/>
      <c r="JQ81" s="4"/>
      <c r="JR81" s="4"/>
      <c r="JS81" s="4"/>
      <c r="JT81" s="4"/>
      <c r="JU81" s="4"/>
      <c r="JV81" s="4"/>
      <c r="JW81" s="4"/>
      <c r="JX81" s="81"/>
      <c r="JY81" s="81"/>
      <c r="JZ81" s="81"/>
      <c r="KA81" s="81"/>
      <c r="KB81" s="81"/>
      <c r="KC81" s="81"/>
      <c r="KD81" s="81"/>
      <c r="KE81" s="81"/>
      <c r="KF81" s="81"/>
      <c r="KG81" s="81"/>
      <c r="KH81" s="81"/>
      <c r="KI81" s="81"/>
      <c r="KJ81" s="81"/>
      <c r="KK81" s="81"/>
      <c r="KL81" s="81"/>
      <c r="KM81" s="81"/>
      <c r="KN81" s="81"/>
      <c r="KO81" s="81"/>
      <c r="KP81" s="81"/>
      <c r="KQ81" s="81"/>
      <c r="KR81" s="81"/>
      <c r="KS81" s="81"/>
      <c r="KT81" s="81"/>
      <c r="KU81" s="81"/>
      <c r="KV81" s="81"/>
      <c r="KW81" s="81"/>
      <c r="KX81" s="81"/>
      <c r="KY81" s="81"/>
      <c r="KZ81" s="81"/>
      <c r="LA81" s="81"/>
      <c r="LB81" s="81"/>
      <c r="LC81" s="81"/>
      <c r="LD81" s="81"/>
      <c r="LE81" s="81"/>
      <c r="LF81" s="81"/>
      <c r="LG81" s="81"/>
      <c r="LH81" s="81"/>
      <c r="LI81" s="81"/>
      <c r="LJ81" s="81"/>
      <c r="LK81" s="81"/>
      <c r="LL81" s="81"/>
      <c r="LM81" s="81"/>
      <c r="LN81" s="81"/>
      <c r="LO81" s="81"/>
      <c r="LP81" s="81"/>
      <c r="LQ81" s="81"/>
      <c r="LR81" s="81"/>
      <c r="LS81" s="81"/>
      <c r="LT81" s="81"/>
      <c r="LU81" s="81"/>
      <c r="LV81" s="81"/>
      <c r="LW81" s="81"/>
      <c r="LX81" s="81"/>
      <c r="LY81" s="81"/>
      <c r="LZ81" s="81"/>
      <c r="MA81" s="81"/>
      <c r="MB81" s="81"/>
      <c r="MC81" s="81"/>
      <c r="MD81" s="81"/>
      <c r="ME81" s="81"/>
      <c r="MF81" s="81"/>
      <c r="MG81" s="81"/>
      <c r="MH81" s="81"/>
      <c r="MI81" s="81"/>
      <c r="MJ81" s="81"/>
      <c r="MK81" s="81"/>
      <c r="ML81" s="81"/>
      <c r="MM81" s="81"/>
      <c r="MN81" s="81"/>
      <c r="MO81" s="81"/>
      <c r="MP81" s="81"/>
      <c r="MQ81" s="81"/>
      <c r="MR81" s="81"/>
      <c r="MS81" s="81"/>
      <c r="MT81" s="81"/>
      <c r="MU81" s="81"/>
      <c r="MV81" s="81"/>
      <c r="MW81" s="81"/>
      <c r="MX81" s="81"/>
      <c r="MY81" s="81"/>
      <c r="MZ81" s="81"/>
      <c r="NA81" s="81"/>
      <c r="NB81" s="81"/>
      <c r="NC81" s="23"/>
      <c r="ND81" s="23"/>
      <c r="NE81" s="23"/>
      <c r="NF81" s="23"/>
      <c r="NG81" s="22"/>
      <c r="NH81" s="2"/>
      <c r="NI81" s="89"/>
      <c r="NJ81" s="90"/>
      <c r="NK81" s="90"/>
      <c r="NL81" s="90"/>
      <c r="NM81" s="90"/>
      <c r="NN81" s="90"/>
      <c r="NO81" s="90"/>
      <c r="NP81" s="90"/>
      <c r="NQ81" s="90"/>
      <c r="NR81" s="90"/>
      <c r="NS81" s="90"/>
      <c r="NT81" s="90"/>
      <c r="NU81" s="90"/>
      <c r="NV81" s="90"/>
      <c r="NW81" s="91"/>
    </row>
    <row r="82" spans="1:387" ht="13.5" customHeight="1" x14ac:dyDescent="0.15">
      <c r="A82" s="2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  <c r="JC82" s="27"/>
      <c r="JD82" s="27"/>
      <c r="JE82" s="27"/>
      <c r="JF82" s="27"/>
      <c r="JG82" s="27"/>
      <c r="JH82" s="27"/>
      <c r="JI82" s="27"/>
      <c r="JJ82" s="27"/>
      <c r="JK82" s="27"/>
      <c r="JL82" s="27"/>
      <c r="JM82" s="27"/>
      <c r="JN82" s="27"/>
      <c r="JO82" s="27"/>
      <c r="JP82" s="27"/>
      <c r="JQ82" s="27"/>
      <c r="JR82" s="27"/>
      <c r="JS82" s="27"/>
      <c r="JT82" s="27"/>
      <c r="JU82" s="27"/>
      <c r="JV82" s="27"/>
      <c r="JW82" s="27"/>
      <c r="JX82" s="27"/>
      <c r="JY82" s="27"/>
      <c r="JZ82" s="27"/>
      <c r="KA82" s="27"/>
      <c r="KB82" s="27"/>
      <c r="KC82" s="27"/>
      <c r="KD82" s="27"/>
      <c r="KE82" s="27"/>
      <c r="KF82" s="27"/>
      <c r="KG82" s="27"/>
      <c r="KH82" s="27"/>
      <c r="KI82" s="27"/>
      <c r="KJ82" s="27"/>
      <c r="KK82" s="27"/>
      <c r="KL82" s="27"/>
      <c r="KM82" s="27"/>
      <c r="KN82" s="27"/>
      <c r="KO82" s="27"/>
      <c r="KP82" s="27"/>
      <c r="KQ82" s="27"/>
      <c r="KR82" s="27"/>
      <c r="KS82" s="27"/>
      <c r="KT82" s="27"/>
      <c r="KU82" s="27"/>
      <c r="KV82" s="27"/>
      <c r="KW82" s="27"/>
      <c r="KX82" s="27"/>
      <c r="KY82" s="27"/>
      <c r="KZ82" s="27"/>
      <c r="LA82" s="27"/>
      <c r="LB82" s="27"/>
      <c r="LC82" s="27"/>
      <c r="LD82" s="27"/>
      <c r="LE82" s="27"/>
      <c r="LF82" s="27"/>
      <c r="LG82" s="27"/>
      <c r="LH82" s="27"/>
      <c r="LI82" s="27"/>
      <c r="LJ82" s="27"/>
      <c r="LK82" s="27"/>
      <c r="LL82" s="27"/>
      <c r="LM82" s="27"/>
      <c r="LN82" s="27"/>
      <c r="LO82" s="27"/>
      <c r="LP82" s="27"/>
      <c r="LQ82" s="27"/>
      <c r="LR82" s="27"/>
      <c r="LS82" s="27"/>
      <c r="LT82" s="27"/>
      <c r="LU82" s="27"/>
      <c r="LV82" s="27"/>
      <c r="LW82" s="27"/>
      <c r="LX82" s="27"/>
      <c r="LY82" s="27"/>
      <c r="LZ82" s="27"/>
      <c r="MA82" s="27"/>
      <c r="MB82" s="27"/>
      <c r="MC82" s="27"/>
      <c r="MD82" s="27"/>
      <c r="ME82" s="27"/>
      <c r="MF82" s="27"/>
      <c r="MG82" s="27"/>
      <c r="MH82" s="27"/>
      <c r="MI82" s="27"/>
      <c r="MJ82" s="27"/>
      <c r="MK82" s="27"/>
      <c r="ML82" s="27"/>
      <c r="MM82" s="27"/>
      <c r="MN82" s="27"/>
      <c r="MO82" s="27"/>
      <c r="MP82" s="27"/>
      <c r="MQ82" s="27"/>
      <c r="MR82" s="27"/>
      <c r="MS82" s="27"/>
      <c r="MT82" s="27"/>
      <c r="MU82" s="27"/>
      <c r="MV82" s="27"/>
      <c r="MW82" s="27"/>
      <c r="MX82" s="27"/>
      <c r="MY82" s="27"/>
      <c r="MZ82" s="27"/>
      <c r="NA82" s="27"/>
      <c r="NB82" s="27"/>
      <c r="NC82" s="27"/>
      <c r="ND82" s="27"/>
      <c r="NE82" s="27"/>
      <c r="NF82" s="27"/>
      <c r="NG82" s="28"/>
      <c r="NH82" s="2"/>
      <c r="NI82" s="92"/>
      <c r="NJ82" s="93"/>
      <c r="NK82" s="93"/>
      <c r="NL82" s="93"/>
      <c r="NM82" s="93"/>
      <c r="NN82" s="93"/>
      <c r="NO82" s="93"/>
      <c r="NP82" s="93"/>
      <c r="NQ82" s="93"/>
      <c r="NR82" s="93"/>
      <c r="NS82" s="93"/>
      <c r="NT82" s="93"/>
      <c r="NU82" s="93"/>
      <c r="NV82" s="93"/>
      <c r="NW82" s="94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5" t="s">
        <v>46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</row>
    <row r="87" spans="1:387" hidden="1" x14ac:dyDescent="0.15">
      <c r="B87" s="35" t="s">
        <v>47</v>
      </c>
      <c r="C87" s="36" t="s">
        <v>48</v>
      </c>
      <c r="D87" s="36" t="s">
        <v>49</v>
      </c>
      <c r="E87" s="36" t="s">
        <v>50</v>
      </c>
      <c r="F87" s="36" t="s">
        <v>51</v>
      </c>
      <c r="G87" s="36" t="s">
        <v>52</v>
      </c>
      <c r="H87" s="36" t="s">
        <v>53</v>
      </c>
      <c r="I87" s="36" t="s">
        <v>54</v>
      </c>
      <c r="J87" s="36" t="s">
        <v>55</v>
      </c>
      <c r="K87" s="36" t="s">
        <v>56</v>
      </c>
      <c r="L87" s="36" t="s">
        <v>57</v>
      </c>
      <c r="M87" s="36" t="s">
        <v>58</v>
      </c>
      <c r="N87" s="3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</row>
    <row r="88" spans="1:387" hidden="1" x14ac:dyDescent="0.15">
      <c r="B88" s="35" t="str">
        <f>データ!AI6</f>
        <v>【108.5】</v>
      </c>
      <c r="C88" s="36" t="str">
        <f>データ!AT6</f>
        <v>【25.4】</v>
      </c>
      <c r="D88" s="36" t="str">
        <f>データ!BE6</f>
        <v>【6,552】</v>
      </c>
      <c r="E88" s="36" t="str">
        <f>データ!BP6</f>
        <v>【22.1】</v>
      </c>
      <c r="F88" s="36" t="str">
        <f>データ!CA6</f>
        <v>【37.1】</v>
      </c>
      <c r="G88" s="36" t="str">
        <f>データ!CL6</f>
        <v>【△21.3】</v>
      </c>
      <c r="H88" s="36" t="str">
        <f>データ!CW6</f>
        <v>【△10,266】</v>
      </c>
      <c r="I88" s="36" t="str">
        <f>データ!DH6</f>
        <v xml:space="preserve"> </v>
      </c>
      <c r="J88" s="36" t="s">
        <v>59</v>
      </c>
      <c r="K88" s="36" t="s">
        <v>59</v>
      </c>
      <c r="L88" s="36" t="str">
        <f>データ!DU6</f>
        <v xml:space="preserve"> </v>
      </c>
      <c r="M88" s="36" t="str">
        <f>データ!EF6</f>
        <v>【31.1】</v>
      </c>
      <c r="N88" s="36" t="str">
        <f>データ!EF6</f>
        <v>【31.1】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</row>
  </sheetData>
  <sheetProtection algorithmName="SHA-512" hashValue="HDrKUpP0IFrUviuQKRvGk0AOKB5Alid82QdSwrlFk9J0SwynbiWdI4FHDl/HfkeHDQZ5PUKFadQaL6J2e+ByXw==" saltValue="jGXfCSqw979EpimWGFpDGw==" spinCount="100000" sheet="1" objects="1" scenarios="1" formatCells="0" formatColumns="0" formatRows="0"/>
  <mergeCells count="232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GK77:GS77"/>
    <mergeCell ref="GT77:HG77"/>
    <mergeCell ref="HH77:HU77"/>
    <mergeCell ref="HV77:II77"/>
    <mergeCell ref="IJ77:IW77"/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60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>
        <v>1</v>
      </c>
      <c r="AI1" s="38"/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>
        <v>1</v>
      </c>
      <c r="AT1" s="38"/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>
        <v>1</v>
      </c>
      <c r="BE1" s="38"/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>
        <v>1</v>
      </c>
      <c r="BP1" s="38"/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>
        <v>1</v>
      </c>
      <c r="CA1" s="38"/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>
        <v>1</v>
      </c>
      <c r="CL1" s="38"/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>
        <v>1</v>
      </c>
      <c r="CW1" s="38"/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>
        <v>1</v>
      </c>
      <c r="DH1" s="38"/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>
        <v>1</v>
      </c>
      <c r="DS1" s="38">
        <v>1</v>
      </c>
      <c r="DT1" s="38">
        <v>1</v>
      </c>
      <c r="DU1" s="38"/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>
        <v>1</v>
      </c>
      <c r="ED1" s="38">
        <v>1</v>
      </c>
      <c r="EE1" s="38">
        <v>1</v>
      </c>
      <c r="EF1" s="38"/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>
        <v>1</v>
      </c>
      <c r="EO1" s="38">
        <v>1</v>
      </c>
      <c r="EP1" s="38">
        <v>1</v>
      </c>
    </row>
    <row r="2" spans="1:146" x14ac:dyDescent="0.15">
      <c r="A2" s="39" t="s">
        <v>61</v>
      </c>
      <c r="B2" s="39">
        <f>COLUMN()-1</f>
        <v>1</v>
      </c>
      <c r="C2" s="39">
        <f t="shared" ref="C2:DU2" si="0">COLUMN()-1</f>
        <v>2</v>
      </c>
      <c r="D2" s="39">
        <f t="shared" si="0"/>
        <v>3</v>
      </c>
      <c r="E2" s="39">
        <f t="shared" si="0"/>
        <v>4</v>
      </c>
      <c r="F2" s="39">
        <f t="shared" si="0"/>
        <v>5</v>
      </c>
      <c r="G2" s="39">
        <f t="shared" si="0"/>
        <v>6</v>
      </c>
      <c r="H2" s="39">
        <f t="shared" si="0"/>
        <v>7</v>
      </c>
      <c r="I2" s="39">
        <f t="shared" si="0"/>
        <v>8</v>
      </c>
      <c r="J2" s="39">
        <f t="shared" si="0"/>
        <v>9</v>
      </c>
      <c r="K2" s="39">
        <f t="shared" si="0"/>
        <v>10</v>
      </c>
      <c r="L2" s="39">
        <f t="shared" si="0"/>
        <v>11</v>
      </c>
      <c r="M2" s="39">
        <f t="shared" si="0"/>
        <v>12</v>
      </c>
      <c r="N2" s="39">
        <f t="shared" si="0"/>
        <v>13</v>
      </c>
      <c r="O2" s="39">
        <f t="shared" si="0"/>
        <v>14</v>
      </c>
      <c r="P2" s="39">
        <f t="shared" si="0"/>
        <v>15</v>
      </c>
      <c r="Q2" s="39">
        <f t="shared" si="0"/>
        <v>16</v>
      </c>
      <c r="R2" s="39">
        <f t="shared" si="0"/>
        <v>17</v>
      </c>
      <c r="S2" s="39">
        <f t="shared" si="0"/>
        <v>18</v>
      </c>
      <c r="T2" s="39">
        <f t="shared" si="0"/>
        <v>19</v>
      </c>
      <c r="U2" s="39">
        <f t="shared" si="0"/>
        <v>20</v>
      </c>
      <c r="V2" s="39">
        <f t="shared" si="0"/>
        <v>21</v>
      </c>
      <c r="W2" s="39">
        <f t="shared" si="0"/>
        <v>22</v>
      </c>
      <c r="X2" s="39">
        <f t="shared" si="0"/>
        <v>23</v>
      </c>
      <c r="Y2" s="39">
        <f t="shared" si="0"/>
        <v>24</v>
      </c>
      <c r="Z2" s="39">
        <f t="shared" si="0"/>
        <v>25</v>
      </c>
      <c r="AA2" s="39">
        <f t="shared" si="0"/>
        <v>26</v>
      </c>
      <c r="AB2" s="39">
        <f t="shared" si="0"/>
        <v>27</v>
      </c>
      <c r="AC2" s="39">
        <f t="shared" si="0"/>
        <v>28</v>
      </c>
      <c r="AD2" s="39">
        <f t="shared" si="0"/>
        <v>29</v>
      </c>
      <c r="AE2" s="39">
        <f t="shared" si="0"/>
        <v>30</v>
      </c>
      <c r="AF2" s="39">
        <f t="shared" si="0"/>
        <v>31</v>
      </c>
      <c r="AG2" s="39">
        <f t="shared" si="0"/>
        <v>32</v>
      </c>
      <c r="AH2" s="39">
        <f t="shared" si="0"/>
        <v>33</v>
      </c>
      <c r="AI2" s="39">
        <f t="shared" si="0"/>
        <v>34</v>
      </c>
      <c r="AJ2" s="39">
        <f t="shared" si="0"/>
        <v>35</v>
      </c>
      <c r="AK2" s="39">
        <f t="shared" si="0"/>
        <v>36</v>
      </c>
      <c r="AL2" s="39">
        <f t="shared" si="0"/>
        <v>37</v>
      </c>
      <c r="AM2" s="39">
        <f t="shared" si="0"/>
        <v>38</v>
      </c>
      <c r="AN2" s="39">
        <f t="shared" si="0"/>
        <v>39</v>
      </c>
      <c r="AO2" s="39">
        <f t="shared" si="0"/>
        <v>40</v>
      </c>
      <c r="AP2" s="39">
        <f t="shared" si="0"/>
        <v>41</v>
      </c>
      <c r="AQ2" s="39">
        <f t="shared" si="0"/>
        <v>42</v>
      </c>
      <c r="AR2" s="39">
        <f t="shared" si="0"/>
        <v>43</v>
      </c>
      <c r="AS2" s="39">
        <f t="shared" si="0"/>
        <v>44</v>
      </c>
      <c r="AT2" s="39">
        <f t="shared" si="0"/>
        <v>45</v>
      </c>
      <c r="AU2" s="39">
        <f t="shared" si="0"/>
        <v>46</v>
      </c>
      <c r="AV2" s="39">
        <f t="shared" si="0"/>
        <v>47</v>
      </c>
      <c r="AW2" s="39">
        <f t="shared" si="0"/>
        <v>48</v>
      </c>
      <c r="AX2" s="39">
        <f t="shared" si="0"/>
        <v>49</v>
      </c>
      <c r="AY2" s="39">
        <f t="shared" si="0"/>
        <v>50</v>
      </c>
      <c r="AZ2" s="39">
        <f t="shared" si="0"/>
        <v>51</v>
      </c>
      <c r="BA2" s="39">
        <f t="shared" si="0"/>
        <v>52</v>
      </c>
      <c r="BB2" s="39">
        <f t="shared" si="0"/>
        <v>53</v>
      </c>
      <c r="BC2" s="39">
        <f t="shared" si="0"/>
        <v>54</v>
      </c>
      <c r="BD2" s="39">
        <f t="shared" si="0"/>
        <v>55</v>
      </c>
      <c r="BE2" s="39">
        <f t="shared" si="0"/>
        <v>56</v>
      </c>
      <c r="BF2" s="39">
        <f t="shared" si="0"/>
        <v>57</v>
      </c>
      <c r="BG2" s="39">
        <f t="shared" si="0"/>
        <v>58</v>
      </c>
      <c r="BH2" s="39">
        <f t="shared" si="0"/>
        <v>59</v>
      </c>
      <c r="BI2" s="39">
        <f t="shared" si="0"/>
        <v>60</v>
      </c>
      <c r="BJ2" s="39">
        <f t="shared" si="0"/>
        <v>61</v>
      </c>
      <c r="BK2" s="39">
        <f t="shared" si="0"/>
        <v>62</v>
      </c>
      <c r="BL2" s="39">
        <f t="shared" si="0"/>
        <v>63</v>
      </c>
      <c r="BM2" s="39">
        <f t="shared" si="0"/>
        <v>64</v>
      </c>
      <c r="BN2" s="39">
        <f t="shared" si="0"/>
        <v>65</v>
      </c>
      <c r="BO2" s="39">
        <f t="shared" si="0"/>
        <v>66</v>
      </c>
      <c r="BP2" s="39">
        <f t="shared" si="0"/>
        <v>67</v>
      </c>
      <c r="BQ2" s="39">
        <f t="shared" si="0"/>
        <v>68</v>
      </c>
      <c r="BR2" s="39">
        <f t="shared" si="0"/>
        <v>69</v>
      </c>
      <c r="BS2" s="39">
        <f t="shared" si="0"/>
        <v>70</v>
      </c>
      <c r="BT2" s="39">
        <f t="shared" si="0"/>
        <v>71</v>
      </c>
      <c r="BU2" s="39">
        <f t="shared" si="0"/>
        <v>72</v>
      </c>
      <c r="BV2" s="39">
        <f t="shared" si="0"/>
        <v>73</v>
      </c>
      <c r="BW2" s="39">
        <f t="shared" si="0"/>
        <v>74</v>
      </c>
      <c r="BX2" s="39">
        <f t="shared" si="0"/>
        <v>75</v>
      </c>
      <c r="BY2" s="39">
        <f t="shared" si="0"/>
        <v>76</v>
      </c>
      <c r="BZ2" s="39">
        <f t="shared" si="0"/>
        <v>77</v>
      </c>
      <c r="CA2" s="39">
        <f t="shared" si="0"/>
        <v>78</v>
      </c>
      <c r="CB2" s="39">
        <f t="shared" si="0"/>
        <v>79</v>
      </c>
      <c r="CC2" s="39">
        <f t="shared" si="0"/>
        <v>80</v>
      </c>
      <c r="CD2" s="39">
        <f t="shared" si="0"/>
        <v>81</v>
      </c>
      <c r="CE2" s="39">
        <f t="shared" si="0"/>
        <v>82</v>
      </c>
      <c r="CF2" s="39">
        <f t="shared" si="0"/>
        <v>83</v>
      </c>
      <c r="CG2" s="39">
        <f t="shared" si="0"/>
        <v>84</v>
      </c>
      <c r="CH2" s="39">
        <f t="shared" si="0"/>
        <v>85</v>
      </c>
      <c r="CI2" s="39">
        <f t="shared" si="0"/>
        <v>86</v>
      </c>
      <c r="CJ2" s="39">
        <f t="shared" si="0"/>
        <v>87</v>
      </c>
      <c r="CK2" s="39">
        <f t="shared" si="0"/>
        <v>88</v>
      </c>
      <c r="CL2" s="39">
        <f t="shared" si="0"/>
        <v>89</v>
      </c>
      <c r="CM2" s="39">
        <f t="shared" si="0"/>
        <v>90</v>
      </c>
      <c r="CN2" s="39">
        <f t="shared" si="0"/>
        <v>91</v>
      </c>
      <c r="CO2" s="39">
        <f t="shared" si="0"/>
        <v>92</v>
      </c>
      <c r="CP2" s="39">
        <f t="shared" si="0"/>
        <v>93</v>
      </c>
      <c r="CQ2" s="39">
        <f t="shared" si="0"/>
        <v>94</v>
      </c>
      <c r="CR2" s="39">
        <f t="shared" si="0"/>
        <v>95</v>
      </c>
      <c r="CS2" s="39">
        <f t="shared" si="0"/>
        <v>96</v>
      </c>
      <c r="CT2" s="39">
        <f t="shared" si="0"/>
        <v>97</v>
      </c>
      <c r="CU2" s="39">
        <f t="shared" si="0"/>
        <v>98</v>
      </c>
      <c r="CV2" s="39">
        <f t="shared" si="0"/>
        <v>99</v>
      </c>
      <c r="CW2" s="39">
        <f t="shared" si="0"/>
        <v>100</v>
      </c>
      <c r="CX2" s="39">
        <f t="shared" si="0"/>
        <v>101</v>
      </c>
      <c r="CY2" s="39">
        <f t="shared" si="0"/>
        <v>102</v>
      </c>
      <c r="CZ2" s="39">
        <f t="shared" si="0"/>
        <v>103</v>
      </c>
      <c r="DA2" s="39">
        <f t="shared" si="0"/>
        <v>104</v>
      </c>
      <c r="DB2" s="39">
        <f t="shared" si="0"/>
        <v>105</v>
      </c>
      <c r="DC2" s="39">
        <f t="shared" si="0"/>
        <v>106</v>
      </c>
      <c r="DD2" s="39">
        <f t="shared" si="0"/>
        <v>107</v>
      </c>
      <c r="DE2" s="39">
        <f t="shared" si="0"/>
        <v>108</v>
      </c>
      <c r="DF2" s="39">
        <f t="shared" si="0"/>
        <v>109</v>
      </c>
      <c r="DG2" s="39">
        <f t="shared" si="0"/>
        <v>110</v>
      </c>
      <c r="DH2" s="39">
        <f t="shared" si="0"/>
        <v>111</v>
      </c>
      <c r="DI2" s="39">
        <f t="shared" si="0"/>
        <v>112</v>
      </c>
      <c r="DJ2" s="39">
        <f t="shared" si="0"/>
        <v>113</v>
      </c>
      <c r="DK2" s="39">
        <f t="shared" si="0"/>
        <v>114</v>
      </c>
      <c r="DL2" s="39">
        <f t="shared" si="0"/>
        <v>115</v>
      </c>
      <c r="DM2" s="39">
        <f t="shared" si="0"/>
        <v>116</v>
      </c>
      <c r="DN2" s="39">
        <f t="shared" si="0"/>
        <v>117</v>
      </c>
      <c r="DO2" s="39">
        <f t="shared" si="0"/>
        <v>118</v>
      </c>
      <c r="DP2" s="39">
        <f t="shared" si="0"/>
        <v>119</v>
      </c>
      <c r="DQ2" s="39">
        <f t="shared" si="0"/>
        <v>120</v>
      </c>
      <c r="DR2" s="39">
        <f t="shared" si="0"/>
        <v>121</v>
      </c>
      <c r="DS2" s="39">
        <f t="shared" si="0"/>
        <v>122</v>
      </c>
      <c r="DT2" s="39">
        <f t="shared" si="0"/>
        <v>123</v>
      </c>
      <c r="DU2" s="39">
        <f t="shared" si="0"/>
        <v>124</v>
      </c>
      <c r="DV2" s="39">
        <f t="shared" ref="DV2:EP2" si="1">COLUMN()-1</f>
        <v>125</v>
      </c>
      <c r="DW2" s="39">
        <f t="shared" si="1"/>
        <v>126</v>
      </c>
      <c r="DX2" s="39">
        <f t="shared" si="1"/>
        <v>127</v>
      </c>
      <c r="DY2" s="39">
        <f t="shared" si="1"/>
        <v>128</v>
      </c>
      <c r="DZ2" s="39">
        <f t="shared" si="1"/>
        <v>129</v>
      </c>
      <c r="EA2" s="39">
        <f t="shared" si="1"/>
        <v>130</v>
      </c>
      <c r="EB2" s="39">
        <f t="shared" si="1"/>
        <v>131</v>
      </c>
      <c r="EC2" s="39">
        <f t="shared" si="1"/>
        <v>132</v>
      </c>
      <c r="ED2" s="39">
        <f t="shared" si="1"/>
        <v>133</v>
      </c>
      <c r="EE2" s="39">
        <f t="shared" si="1"/>
        <v>134</v>
      </c>
      <c r="EF2" s="39">
        <f t="shared" si="1"/>
        <v>135</v>
      </c>
      <c r="EG2" s="39">
        <f t="shared" si="1"/>
        <v>136</v>
      </c>
      <c r="EH2" s="39">
        <f t="shared" si="1"/>
        <v>137</v>
      </c>
      <c r="EI2" s="39">
        <f t="shared" si="1"/>
        <v>138</v>
      </c>
      <c r="EJ2" s="39">
        <f t="shared" si="1"/>
        <v>139</v>
      </c>
      <c r="EK2" s="39">
        <f t="shared" si="1"/>
        <v>140</v>
      </c>
      <c r="EL2" s="39">
        <f t="shared" si="1"/>
        <v>141</v>
      </c>
      <c r="EM2" s="39">
        <f t="shared" si="1"/>
        <v>142</v>
      </c>
      <c r="EN2" s="39">
        <f t="shared" si="1"/>
        <v>143</v>
      </c>
      <c r="EO2" s="39">
        <f t="shared" si="1"/>
        <v>144</v>
      </c>
      <c r="EP2" s="39">
        <f t="shared" si="1"/>
        <v>145</v>
      </c>
    </row>
    <row r="3" spans="1:146" ht="13.15" customHeight="1" x14ac:dyDescent="0.15">
      <c r="A3" s="39" t="s">
        <v>62</v>
      </c>
      <c r="B3" s="40" t="s">
        <v>63</v>
      </c>
      <c r="C3" s="40" t="s">
        <v>64</v>
      </c>
      <c r="D3" s="40" t="s">
        <v>65</v>
      </c>
      <c r="E3" s="40" t="s">
        <v>66</v>
      </c>
      <c r="F3" s="40" t="s">
        <v>67</v>
      </c>
      <c r="G3" s="40" t="s">
        <v>68</v>
      </c>
      <c r="H3" s="143" t="s">
        <v>69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41" t="s">
        <v>70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4"/>
      <c r="CX3" s="41" t="s">
        <v>71</v>
      </c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5"/>
      <c r="DJ3" s="45"/>
      <c r="DK3" s="46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7"/>
      <c r="EG3" s="43" t="s">
        <v>72</v>
      </c>
      <c r="EH3" s="43"/>
      <c r="EI3" s="43"/>
      <c r="EJ3" s="43"/>
      <c r="EK3" s="43"/>
      <c r="EL3" s="43"/>
      <c r="EM3" s="43"/>
      <c r="EN3" s="43"/>
      <c r="EO3" s="43"/>
      <c r="EP3" s="47"/>
    </row>
    <row r="4" spans="1:146" x14ac:dyDescent="0.15">
      <c r="A4" s="39" t="s">
        <v>73</v>
      </c>
      <c r="B4" s="48"/>
      <c r="C4" s="48"/>
      <c r="D4" s="48"/>
      <c r="E4" s="48"/>
      <c r="F4" s="48"/>
      <c r="G4" s="4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38" t="s">
        <v>74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6" t="s">
        <v>75</v>
      </c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7" t="s">
        <v>76</v>
      </c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8" t="s">
        <v>77</v>
      </c>
      <c r="BG4" s="139"/>
      <c r="BH4" s="139"/>
      <c r="BI4" s="139"/>
      <c r="BJ4" s="139"/>
      <c r="BK4" s="139"/>
      <c r="BL4" s="139"/>
      <c r="BM4" s="139"/>
      <c r="BN4" s="139"/>
      <c r="BO4" s="139"/>
      <c r="BP4" s="140"/>
      <c r="BQ4" s="136" t="s">
        <v>78</v>
      </c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7" t="s">
        <v>79</v>
      </c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 t="s">
        <v>80</v>
      </c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8" t="s">
        <v>81</v>
      </c>
      <c r="CY4" s="139"/>
      <c r="CZ4" s="139"/>
      <c r="DA4" s="139"/>
      <c r="DB4" s="139"/>
      <c r="DC4" s="139"/>
      <c r="DD4" s="139"/>
      <c r="DE4" s="139"/>
      <c r="DF4" s="139"/>
      <c r="DG4" s="139"/>
      <c r="DH4" s="140"/>
      <c r="DI4" s="141" t="s">
        <v>82</v>
      </c>
      <c r="DJ4" s="141" t="s">
        <v>83</v>
      </c>
      <c r="DK4" s="136" t="s">
        <v>84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 t="s">
        <v>85</v>
      </c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49" t="s">
        <v>86</v>
      </c>
      <c r="EH4" s="49"/>
      <c r="EI4" s="50"/>
      <c r="EJ4" s="50"/>
      <c r="EK4" s="50"/>
      <c r="EL4" s="50"/>
      <c r="EM4" s="50"/>
      <c r="EN4" s="50"/>
      <c r="EO4" s="50"/>
      <c r="EP4" s="51"/>
    </row>
    <row r="5" spans="1:146" x14ac:dyDescent="0.15">
      <c r="A5" s="39" t="s">
        <v>87</v>
      </c>
      <c r="B5" s="52"/>
      <c r="C5" s="52"/>
      <c r="D5" s="52"/>
      <c r="E5" s="52"/>
      <c r="F5" s="52"/>
      <c r="G5" s="52"/>
      <c r="H5" s="53" t="s">
        <v>88</v>
      </c>
      <c r="I5" s="53" t="s">
        <v>89</v>
      </c>
      <c r="J5" s="53" t="s">
        <v>90</v>
      </c>
      <c r="K5" s="53" t="s">
        <v>91</v>
      </c>
      <c r="L5" s="53" t="s">
        <v>92</v>
      </c>
      <c r="M5" s="53" t="s">
        <v>4</v>
      </c>
      <c r="N5" s="53" t="s">
        <v>5</v>
      </c>
      <c r="O5" s="53" t="s">
        <v>93</v>
      </c>
      <c r="P5" s="53" t="s">
        <v>94</v>
      </c>
      <c r="Q5" s="53" t="s">
        <v>95</v>
      </c>
      <c r="R5" s="53" t="s">
        <v>96</v>
      </c>
      <c r="S5" s="53" t="s">
        <v>97</v>
      </c>
      <c r="T5" s="53" t="s">
        <v>7</v>
      </c>
      <c r="U5" s="53" t="s">
        <v>98</v>
      </c>
      <c r="V5" s="53" t="s">
        <v>99</v>
      </c>
      <c r="W5" s="53" t="s">
        <v>100</v>
      </c>
      <c r="X5" s="53" t="s">
        <v>18</v>
      </c>
      <c r="Y5" s="53" t="s">
        <v>101</v>
      </c>
      <c r="Z5" s="53" t="s">
        <v>102</v>
      </c>
      <c r="AA5" s="53" t="s">
        <v>103</v>
      </c>
      <c r="AB5" s="53" t="s">
        <v>104</v>
      </c>
      <c r="AC5" s="53" t="s">
        <v>105</v>
      </c>
      <c r="AD5" s="53" t="s">
        <v>106</v>
      </c>
      <c r="AE5" s="53" t="s">
        <v>107</v>
      </c>
      <c r="AF5" s="53" t="s">
        <v>108</v>
      </c>
      <c r="AG5" s="53" t="s">
        <v>109</v>
      </c>
      <c r="AH5" s="53" t="s">
        <v>110</v>
      </c>
      <c r="AI5" s="53" t="s">
        <v>111</v>
      </c>
      <c r="AJ5" s="53" t="s">
        <v>101</v>
      </c>
      <c r="AK5" s="53" t="s">
        <v>102</v>
      </c>
      <c r="AL5" s="53" t="s">
        <v>103</v>
      </c>
      <c r="AM5" s="53" t="s">
        <v>104</v>
      </c>
      <c r="AN5" s="53" t="s">
        <v>105</v>
      </c>
      <c r="AO5" s="53" t="s">
        <v>106</v>
      </c>
      <c r="AP5" s="53" t="s">
        <v>107</v>
      </c>
      <c r="AQ5" s="53" t="s">
        <v>108</v>
      </c>
      <c r="AR5" s="53" t="s">
        <v>109</v>
      </c>
      <c r="AS5" s="53" t="s">
        <v>110</v>
      </c>
      <c r="AT5" s="53" t="s">
        <v>111</v>
      </c>
      <c r="AU5" s="53" t="s">
        <v>101</v>
      </c>
      <c r="AV5" s="53" t="s">
        <v>102</v>
      </c>
      <c r="AW5" s="53" t="s">
        <v>103</v>
      </c>
      <c r="AX5" s="53" t="s">
        <v>104</v>
      </c>
      <c r="AY5" s="53" t="s">
        <v>105</v>
      </c>
      <c r="AZ5" s="53" t="s">
        <v>106</v>
      </c>
      <c r="BA5" s="53" t="s">
        <v>107</v>
      </c>
      <c r="BB5" s="53" t="s">
        <v>108</v>
      </c>
      <c r="BC5" s="53" t="s">
        <v>109</v>
      </c>
      <c r="BD5" s="53" t="s">
        <v>110</v>
      </c>
      <c r="BE5" s="53" t="s">
        <v>111</v>
      </c>
      <c r="BF5" s="53" t="s">
        <v>101</v>
      </c>
      <c r="BG5" s="53" t="s">
        <v>102</v>
      </c>
      <c r="BH5" s="53" t="s">
        <v>103</v>
      </c>
      <c r="BI5" s="53" t="s">
        <v>104</v>
      </c>
      <c r="BJ5" s="53" t="s">
        <v>105</v>
      </c>
      <c r="BK5" s="53" t="s">
        <v>106</v>
      </c>
      <c r="BL5" s="53" t="s">
        <v>107</v>
      </c>
      <c r="BM5" s="53" t="s">
        <v>108</v>
      </c>
      <c r="BN5" s="53" t="s">
        <v>109</v>
      </c>
      <c r="BO5" s="53" t="s">
        <v>110</v>
      </c>
      <c r="BP5" s="53" t="s">
        <v>111</v>
      </c>
      <c r="BQ5" s="53" t="s">
        <v>101</v>
      </c>
      <c r="BR5" s="53" t="s">
        <v>102</v>
      </c>
      <c r="BS5" s="53" t="s">
        <v>103</v>
      </c>
      <c r="BT5" s="53" t="s">
        <v>104</v>
      </c>
      <c r="BU5" s="53" t="s">
        <v>105</v>
      </c>
      <c r="BV5" s="53" t="s">
        <v>106</v>
      </c>
      <c r="BW5" s="53" t="s">
        <v>107</v>
      </c>
      <c r="BX5" s="53" t="s">
        <v>108</v>
      </c>
      <c r="BY5" s="53" t="s">
        <v>109</v>
      </c>
      <c r="BZ5" s="53" t="s">
        <v>110</v>
      </c>
      <c r="CA5" s="53" t="s">
        <v>111</v>
      </c>
      <c r="CB5" s="53" t="s">
        <v>101</v>
      </c>
      <c r="CC5" s="53" t="s">
        <v>102</v>
      </c>
      <c r="CD5" s="53" t="s">
        <v>103</v>
      </c>
      <c r="CE5" s="53" t="s">
        <v>104</v>
      </c>
      <c r="CF5" s="53" t="s">
        <v>105</v>
      </c>
      <c r="CG5" s="53" t="s">
        <v>106</v>
      </c>
      <c r="CH5" s="53" t="s">
        <v>107</v>
      </c>
      <c r="CI5" s="53" t="s">
        <v>108</v>
      </c>
      <c r="CJ5" s="53" t="s">
        <v>109</v>
      </c>
      <c r="CK5" s="53" t="s">
        <v>110</v>
      </c>
      <c r="CL5" s="53" t="s">
        <v>111</v>
      </c>
      <c r="CM5" s="53" t="s">
        <v>101</v>
      </c>
      <c r="CN5" s="53" t="s">
        <v>102</v>
      </c>
      <c r="CO5" s="53" t="s">
        <v>103</v>
      </c>
      <c r="CP5" s="53" t="s">
        <v>104</v>
      </c>
      <c r="CQ5" s="53" t="s">
        <v>105</v>
      </c>
      <c r="CR5" s="53" t="s">
        <v>106</v>
      </c>
      <c r="CS5" s="53" t="s">
        <v>107</v>
      </c>
      <c r="CT5" s="53" t="s">
        <v>108</v>
      </c>
      <c r="CU5" s="53" t="s">
        <v>109</v>
      </c>
      <c r="CV5" s="53" t="s">
        <v>110</v>
      </c>
      <c r="CW5" s="53" t="s">
        <v>111</v>
      </c>
      <c r="CX5" s="53" t="s">
        <v>101</v>
      </c>
      <c r="CY5" s="53" t="s">
        <v>102</v>
      </c>
      <c r="CZ5" s="53" t="s">
        <v>103</v>
      </c>
      <c r="DA5" s="53" t="s">
        <v>104</v>
      </c>
      <c r="DB5" s="53" t="s">
        <v>105</v>
      </c>
      <c r="DC5" s="53" t="s">
        <v>106</v>
      </c>
      <c r="DD5" s="53" t="s">
        <v>107</v>
      </c>
      <c r="DE5" s="53" t="s">
        <v>108</v>
      </c>
      <c r="DF5" s="53" t="s">
        <v>109</v>
      </c>
      <c r="DG5" s="53" t="s">
        <v>110</v>
      </c>
      <c r="DH5" s="53" t="s">
        <v>111</v>
      </c>
      <c r="DI5" s="142"/>
      <c r="DJ5" s="142"/>
      <c r="DK5" s="53" t="s">
        <v>101</v>
      </c>
      <c r="DL5" s="53" t="s">
        <v>102</v>
      </c>
      <c r="DM5" s="53" t="s">
        <v>103</v>
      </c>
      <c r="DN5" s="53" t="s">
        <v>104</v>
      </c>
      <c r="DO5" s="53" t="s">
        <v>105</v>
      </c>
      <c r="DP5" s="53" t="s">
        <v>106</v>
      </c>
      <c r="DQ5" s="53" t="s">
        <v>107</v>
      </c>
      <c r="DR5" s="53" t="s">
        <v>108</v>
      </c>
      <c r="DS5" s="53" t="s">
        <v>109</v>
      </c>
      <c r="DT5" s="53" t="s">
        <v>110</v>
      </c>
      <c r="DU5" s="53" t="s">
        <v>46</v>
      </c>
      <c r="DV5" s="53" t="s">
        <v>101</v>
      </c>
      <c r="DW5" s="53" t="s">
        <v>102</v>
      </c>
      <c r="DX5" s="53" t="s">
        <v>103</v>
      </c>
      <c r="DY5" s="53" t="s">
        <v>104</v>
      </c>
      <c r="DZ5" s="53" t="s">
        <v>105</v>
      </c>
      <c r="EA5" s="53" t="s">
        <v>106</v>
      </c>
      <c r="EB5" s="53" t="s">
        <v>107</v>
      </c>
      <c r="EC5" s="53" t="s">
        <v>108</v>
      </c>
      <c r="ED5" s="53" t="s">
        <v>109</v>
      </c>
      <c r="EE5" s="53" t="s">
        <v>110</v>
      </c>
      <c r="EF5" s="53" t="s">
        <v>111</v>
      </c>
      <c r="EG5" s="53" t="s">
        <v>112</v>
      </c>
      <c r="EH5" s="53" t="s">
        <v>113</v>
      </c>
      <c r="EI5" s="53" t="s">
        <v>114</v>
      </c>
      <c r="EJ5" s="53" t="s">
        <v>115</v>
      </c>
      <c r="EK5" s="53" t="s">
        <v>116</v>
      </c>
      <c r="EL5" s="53" t="s">
        <v>117</v>
      </c>
      <c r="EM5" s="53" t="s">
        <v>118</v>
      </c>
      <c r="EN5" s="53" t="s">
        <v>119</v>
      </c>
      <c r="EO5" s="53" t="s">
        <v>120</v>
      </c>
      <c r="EP5" s="53" t="s">
        <v>121</v>
      </c>
    </row>
    <row r="6" spans="1:146" s="63" customFormat="1" x14ac:dyDescent="0.15">
      <c r="A6" s="39" t="s">
        <v>122</v>
      </c>
      <c r="B6" s="54">
        <f>B8</f>
        <v>2017</v>
      </c>
      <c r="C6" s="54">
        <f t="shared" ref="C6:X6" si="2">C8</f>
        <v>205621</v>
      </c>
      <c r="D6" s="54">
        <f t="shared" si="2"/>
        <v>47</v>
      </c>
      <c r="E6" s="54">
        <f t="shared" si="2"/>
        <v>11</v>
      </c>
      <c r="F6" s="54">
        <f t="shared" si="2"/>
        <v>1</v>
      </c>
      <c r="G6" s="54">
        <f t="shared" si="2"/>
        <v>1</v>
      </c>
      <c r="H6" s="54" t="str">
        <f>SUBSTITUTE(H8,"　","")</f>
        <v>長野県木島平村</v>
      </c>
      <c r="I6" s="54" t="str">
        <f t="shared" si="2"/>
        <v>ホテルシューネスベルク</v>
      </c>
      <c r="J6" s="54" t="str">
        <f t="shared" si="2"/>
        <v>法非適用</v>
      </c>
      <c r="K6" s="54" t="str">
        <f t="shared" si="2"/>
        <v>観光施設事業</v>
      </c>
      <c r="L6" s="54" t="str">
        <f t="shared" si="2"/>
        <v>休養宿泊施設</v>
      </c>
      <c r="M6" s="54" t="str">
        <f t="shared" si="2"/>
        <v>Ａ１Ｂ１</v>
      </c>
      <c r="N6" s="54" t="str">
        <f t="shared" si="2"/>
        <v>非設置</v>
      </c>
      <c r="O6" s="55" t="str">
        <f t="shared" si="2"/>
        <v>該当数値なし</v>
      </c>
      <c r="P6" s="55" t="str">
        <f t="shared" si="2"/>
        <v>該当数値なし</v>
      </c>
      <c r="Q6" s="56">
        <f t="shared" si="2"/>
        <v>2857</v>
      </c>
      <c r="R6" s="57">
        <f t="shared" si="2"/>
        <v>90</v>
      </c>
      <c r="S6" s="58">
        <f t="shared" si="2"/>
        <v>6730</v>
      </c>
      <c r="T6" s="59" t="str">
        <f t="shared" si="2"/>
        <v>利用料金制</v>
      </c>
      <c r="U6" s="55">
        <f t="shared" si="2"/>
        <v>0</v>
      </c>
      <c r="V6" s="59" t="str">
        <f t="shared" si="2"/>
        <v>有</v>
      </c>
      <c r="W6" s="60">
        <f t="shared" si="2"/>
        <v>100</v>
      </c>
      <c r="X6" s="59" t="str">
        <f t="shared" si="2"/>
        <v>有</v>
      </c>
      <c r="Y6" s="61">
        <f>IF(Y8="-",NA(),Y8)</f>
        <v>100</v>
      </c>
      <c r="Z6" s="61">
        <f t="shared" ref="Z6:AH6" si="3">IF(Z8="-",NA(),Z8)</f>
        <v>100</v>
      </c>
      <c r="AA6" s="61">
        <f t="shared" si="3"/>
        <v>100</v>
      </c>
      <c r="AB6" s="61">
        <f t="shared" si="3"/>
        <v>100</v>
      </c>
      <c r="AC6" s="61">
        <f t="shared" si="3"/>
        <v>100</v>
      </c>
      <c r="AD6" s="61">
        <f t="shared" si="3"/>
        <v>83.8</v>
      </c>
      <c r="AE6" s="61">
        <f t="shared" si="3"/>
        <v>86.7</v>
      </c>
      <c r="AF6" s="61">
        <f t="shared" si="3"/>
        <v>90.7</v>
      </c>
      <c r="AG6" s="61">
        <f t="shared" si="3"/>
        <v>86.4</v>
      </c>
      <c r="AH6" s="61">
        <f t="shared" si="3"/>
        <v>93.1</v>
      </c>
      <c r="AI6" s="61" t="str">
        <f>IF(AI8="-","【-】","【"&amp;SUBSTITUTE(TEXT(AI8,"#,##0.0"),"-","△")&amp;"】")</f>
        <v>【108.5】</v>
      </c>
      <c r="AJ6" s="61">
        <f>IF(AJ8="-",NA(),AJ8)</f>
        <v>100</v>
      </c>
      <c r="AK6" s="61">
        <f t="shared" ref="AK6:AS6" si="4">IF(AK8="-",NA(),AK8)</f>
        <v>100</v>
      </c>
      <c r="AL6" s="61">
        <f t="shared" si="4"/>
        <v>100</v>
      </c>
      <c r="AM6" s="61">
        <f t="shared" si="4"/>
        <v>100</v>
      </c>
      <c r="AN6" s="61">
        <f t="shared" si="4"/>
        <v>97.2</v>
      </c>
      <c r="AO6" s="61">
        <f t="shared" si="4"/>
        <v>29.3</v>
      </c>
      <c r="AP6" s="61">
        <f t="shared" si="4"/>
        <v>34.4</v>
      </c>
      <c r="AQ6" s="61">
        <f t="shared" si="4"/>
        <v>35.5</v>
      </c>
      <c r="AR6" s="61">
        <f t="shared" si="4"/>
        <v>34.700000000000003</v>
      </c>
      <c r="AS6" s="61">
        <f t="shared" si="4"/>
        <v>32.299999999999997</v>
      </c>
      <c r="AT6" s="61" t="str">
        <f>IF(AT8="-","【-】","【"&amp;SUBSTITUTE(TEXT(AT8,"#,##0.0"),"-","△")&amp;"】")</f>
        <v>【25.4】</v>
      </c>
      <c r="AU6" s="56">
        <f>IF(AU8="-",NA(),AU8)</f>
        <v>758</v>
      </c>
      <c r="AV6" s="56">
        <f t="shared" ref="AV6:BD6" si="5">IF(AV8="-",NA(),AV8)</f>
        <v>450</v>
      </c>
      <c r="AW6" s="56">
        <f t="shared" si="5"/>
        <v>575</v>
      </c>
      <c r="AX6" s="56">
        <f t="shared" si="5"/>
        <v>1666</v>
      </c>
      <c r="AY6" s="56">
        <f t="shared" si="5"/>
        <v>763</v>
      </c>
      <c r="AZ6" s="56">
        <f t="shared" si="5"/>
        <v>29009</v>
      </c>
      <c r="BA6" s="56">
        <f t="shared" si="5"/>
        <v>4046</v>
      </c>
      <c r="BB6" s="56">
        <f t="shared" si="5"/>
        <v>4096</v>
      </c>
      <c r="BC6" s="56">
        <f t="shared" si="5"/>
        <v>11889</v>
      </c>
      <c r="BD6" s="56">
        <f t="shared" si="5"/>
        <v>15661</v>
      </c>
      <c r="BE6" s="56" t="str">
        <f>IF(BE8="-","【-】","【"&amp;SUBSTITUTE(TEXT(BE8,"#,##0"),"-","△")&amp;"】")</f>
        <v>【6,552】</v>
      </c>
      <c r="BF6" s="61">
        <f>IF(BF8="-",NA(),BF8)</f>
        <v>13.3</v>
      </c>
      <c r="BG6" s="61">
        <f t="shared" ref="BG6:BO6" si="6">IF(BG8="-",NA(),BG8)</f>
        <v>12</v>
      </c>
      <c r="BH6" s="61">
        <f t="shared" si="6"/>
        <v>10.3</v>
      </c>
      <c r="BI6" s="61">
        <f t="shared" si="6"/>
        <v>12.4</v>
      </c>
      <c r="BJ6" s="61">
        <f t="shared" si="6"/>
        <v>12.3</v>
      </c>
      <c r="BK6" s="61">
        <f t="shared" si="6"/>
        <v>17.3</v>
      </c>
      <c r="BL6" s="61">
        <f t="shared" si="6"/>
        <v>16.7</v>
      </c>
      <c r="BM6" s="61">
        <f t="shared" si="6"/>
        <v>17.399999999999999</v>
      </c>
      <c r="BN6" s="61">
        <f t="shared" si="6"/>
        <v>16</v>
      </c>
      <c r="BO6" s="61">
        <f t="shared" si="6"/>
        <v>15.6</v>
      </c>
      <c r="BP6" s="61" t="str">
        <f>IF(BP8="-","【-】","【"&amp;SUBSTITUTE(TEXT(BP8,"#,##0.0"),"-","△")&amp;"】")</f>
        <v>【22.1】</v>
      </c>
      <c r="BQ6" s="61">
        <f>IF(BQ8="-",NA(),BQ8)</f>
        <v>31.6</v>
      </c>
      <c r="BR6" s="61">
        <f t="shared" ref="BR6:BZ6" si="7">IF(BR8="-",NA(),BR8)</f>
        <v>35.9</v>
      </c>
      <c r="BS6" s="61">
        <f t="shared" si="7"/>
        <v>19.899999999999999</v>
      </c>
      <c r="BT6" s="61">
        <f t="shared" si="7"/>
        <v>17.8</v>
      </c>
      <c r="BU6" s="61">
        <f t="shared" si="7"/>
        <v>27.7</v>
      </c>
      <c r="BV6" s="61">
        <f t="shared" si="7"/>
        <v>39.9</v>
      </c>
      <c r="BW6" s="61">
        <f t="shared" si="7"/>
        <v>38.4</v>
      </c>
      <c r="BX6" s="61">
        <f t="shared" si="7"/>
        <v>35.799999999999997</v>
      </c>
      <c r="BY6" s="61">
        <f t="shared" si="7"/>
        <v>39.4</v>
      </c>
      <c r="BZ6" s="61">
        <f t="shared" si="7"/>
        <v>41.5</v>
      </c>
      <c r="CA6" s="61" t="str">
        <f>IF(CA8="-","【-】","【"&amp;SUBSTITUTE(TEXT(CA8,"#,##0.0"),"-","△")&amp;"】")</f>
        <v>【37.1】</v>
      </c>
      <c r="CB6" s="61">
        <f>IF(CB8="-",NA(),CB8)</f>
        <v>23.7</v>
      </c>
      <c r="CC6" s="61">
        <f t="shared" ref="CC6:CK6" si="8">IF(CC8="-",NA(),CC8)</f>
        <v>30.2</v>
      </c>
      <c r="CD6" s="61">
        <f t="shared" si="8"/>
        <v>30.7</v>
      </c>
      <c r="CE6" s="61">
        <f t="shared" si="8"/>
        <v>38.4</v>
      </c>
      <c r="CF6" s="61">
        <f t="shared" si="8"/>
        <v>26.1</v>
      </c>
      <c r="CG6" s="61">
        <f t="shared" si="8"/>
        <v>-23.1</v>
      </c>
      <c r="CH6" s="61">
        <f t="shared" si="8"/>
        <v>-22.8</v>
      </c>
      <c r="CI6" s="61">
        <f t="shared" si="8"/>
        <v>-17.100000000000001</v>
      </c>
      <c r="CJ6" s="61">
        <f t="shared" si="8"/>
        <v>-18.899999999999999</v>
      </c>
      <c r="CK6" s="61">
        <f t="shared" si="8"/>
        <v>-20.100000000000001</v>
      </c>
      <c r="CL6" s="61" t="str">
        <f>IF(CL8="-","【-】","【"&amp;SUBSTITUTE(TEXT(CL8,"#,##0.0"),"-","△")&amp;"】")</f>
        <v>【△21.3】</v>
      </c>
      <c r="CM6" s="56">
        <f>IF(CM8="-",NA(),CM8)</f>
        <v>-3230</v>
      </c>
      <c r="CN6" s="56">
        <f t="shared" ref="CN6:CV6" si="9">IF(CN8="-",NA(),CN8)</f>
        <v>-1886</v>
      </c>
      <c r="CO6" s="56">
        <f t="shared" si="9"/>
        <v>-3979</v>
      </c>
      <c r="CP6" s="56">
        <f t="shared" si="9"/>
        <v>-2309</v>
      </c>
      <c r="CQ6" s="56">
        <f t="shared" si="9"/>
        <v>-3088</v>
      </c>
      <c r="CR6" s="56">
        <f t="shared" si="9"/>
        <v>-7408</v>
      </c>
      <c r="CS6" s="56">
        <f t="shared" si="9"/>
        <v>-10419</v>
      </c>
      <c r="CT6" s="56">
        <f t="shared" si="9"/>
        <v>-9739</v>
      </c>
      <c r="CU6" s="56">
        <f t="shared" si="9"/>
        <v>-10274</v>
      </c>
      <c r="CV6" s="56">
        <f t="shared" si="9"/>
        <v>-13530</v>
      </c>
      <c r="CW6" s="56" t="str">
        <f>IF(CW8="-","【-】","【"&amp;SUBSTITUTE(TEXT(CW8,"#,##0"),"-","△")&amp;"】")</f>
        <v>【△10,266】</v>
      </c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 t="s">
        <v>123</v>
      </c>
      <c r="DI6" s="57" t="str">
        <f t="shared" ref="DI6:DJ6" si="10">DI8</f>
        <v>-</v>
      </c>
      <c r="DJ6" s="57">
        <f t="shared" si="10"/>
        <v>34195</v>
      </c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 t="s">
        <v>124</v>
      </c>
      <c r="DV6" s="61">
        <f>IF(DV8="-",NA(),DV8)</f>
        <v>0</v>
      </c>
      <c r="DW6" s="61">
        <f t="shared" ref="DW6:EE6" si="11">IF(DW8="-",NA(),DW8)</f>
        <v>0</v>
      </c>
      <c r="DX6" s="61">
        <f t="shared" si="11"/>
        <v>0</v>
      </c>
      <c r="DY6" s="61">
        <f t="shared" si="11"/>
        <v>0</v>
      </c>
      <c r="DZ6" s="61">
        <f t="shared" si="11"/>
        <v>0</v>
      </c>
      <c r="EA6" s="61">
        <f t="shared" si="11"/>
        <v>48.8</v>
      </c>
      <c r="EB6" s="61">
        <f t="shared" si="11"/>
        <v>48</v>
      </c>
      <c r="EC6" s="61">
        <f t="shared" si="11"/>
        <v>41.2</v>
      </c>
      <c r="ED6" s="61">
        <f t="shared" si="11"/>
        <v>38.5</v>
      </c>
      <c r="EE6" s="61">
        <f t="shared" si="11"/>
        <v>34.200000000000003</v>
      </c>
      <c r="EF6" s="61" t="str">
        <f>IF(EF8="-","【-】","【"&amp;SUBSTITUTE(TEXT(EF8,"#,##0.0"),"-","△")&amp;"】")</f>
        <v>【31.1】</v>
      </c>
      <c r="EG6" s="62">
        <f>IF(EG8="-",NA(),EG8)</f>
        <v>2.0000000000000001E-4</v>
      </c>
      <c r="EH6" s="62">
        <f t="shared" ref="EH6:EP6" si="12">IF(EH8="-",NA(),EH8)</f>
        <v>2.0000000000000001E-4</v>
      </c>
      <c r="EI6" s="62">
        <f t="shared" si="12"/>
        <v>2.0000000000000001E-4</v>
      </c>
      <c r="EJ6" s="62">
        <f t="shared" si="12"/>
        <v>2.0000000000000001E-4</v>
      </c>
      <c r="EK6" s="62">
        <f t="shared" si="12"/>
        <v>2.0000000000000001E-4</v>
      </c>
      <c r="EL6" s="62">
        <f t="shared" si="12"/>
        <v>3.5999999999999999E-3</v>
      </c>
      <c r="EM6" s="62">
        <f t="shared" si="12"/>
        <v>2E-3</v>
      </c>
      <c r="EN6" s="62">
        <f t="shared" si="12"/>
        <v>2.0999999999999999E-3</v>
      </c>
      <c r="EO6" s="62">
        <f t="shared" si="12"/>
        <v>3.0000000000000001E-3</v>
      </c>
      <c r="EP6" s="62">
        <f t="shared" si="12"/>
        <v>1.8E-3</v>
      </c>
    </row>
    <row r="7" spans="1:146" s="63" customFormat="1" x14ac:dyDescent="0.15">
      <c r="A7" s="39" t="s">
        <v>125</v>
      </c>
      <c r="B7" s="54">
        <f t="shared" ref="B7:X7" si="13">B8</f>
        <v>2017</v>
      </c>
      <c r="C7" s="54">
        <f t="shared" si="13"/>
        <v>205621</v>
      </c>
      <c r="D7" s="54">
        <f t="shared" si="13"/>
        <v>47</v>
      </c>
      <c r="E7" s="54">
        <f t="shared" si="13"/>
        <v>11</v>
      </c>
      <c r="F7" s="54">
        <f t="shared" si="13"/>
        <v>1</v>
      </c>
      <c r="G7" s="54">
        <f t="shared" si="13"/>
        <v>1</v>
      </c>
      <c r="H7" s="54" t="str">
        <f t="shared" si="13"/>
        <v>長野県　木島平村</v>
      </c>
      <c r="I7" s="54" t="str">
        <f t="shared" si="13"/>
        <v>ホテルシューネスベルク</v>
      </c>
      <c r="J7" s="54" t="str">
        <f t="shared" si="13"/>
        <v>法非適用</v>
      </c>
      <c r="K7" s="54" t="str">
        <f t="shared" si="13"/>
        <v>観光施設事業</v>
      </c>
      <c r="L7" s="54" t="str">
        <f t="shared" si="13"/>
        <v>休養宿泊施設</v>
      </c>
      <c r="M7" s="54" t="str">
        <f t="shared" si="13"/>
        <v>Ａ１Ｂ１</v>
      </c>
      <c r="N7" s="54" t="str">
        <f t="shared" si="13"/>
        <v>非設置</v>
      </c>
      <c r="O7" s="55" t="str">
        <f t="shared" si="13"/>
        <v>該当数値なし</v>
      </c>
      <c r="P7" s="55" t="str">
        <f t="shared" si="13"/>
        <v>該当数値なし</v>
      </c>
      <c r="Q7" s="56">
        <f t="shared" si="13"/>
        <v>2857</v>
      </c>
      <c r="R7" s="57">
        <f t="shared" si="13"/>
        <v>90</v>
      </c>
      <c r="S7" s="58">
        <f t="shared" si="13"/>
        <v>6730</v>
      </c>
      <c r="T7" s="59" t="str">
        <f t="shared" si="13"/>
        <v>利用料金制</v>
      </c>
      <c r="U7" s="55">
        <f t="shared" si="13"/>
        <v>0</v>
      </c>
      <c r="V7" s="59" t="str">
        <f t="shared" si="13"/>
        <v>有</v>
      </c>
      <c r="W7" s="60">
        <f t="shared" si="13"/>
        <v>100</v>
      </c>
      <c r="X7" s="59" t="str">
        <f t="shared" si="13"/>
        <v>有</v>
      </c>
      <c r="Y7" s="61">
        <f>Y8</f>
        <v>100</v>
      </c>
      <c r="Z7" s="61">
        <f t="shared" ref="Z7:AH7" si="14">Z8</f>
        <v>100</v>
      </c>
      <c r="AA7" s="61">
        <f t="shared" si="14"/>
        <v>100</v>
      </c>
      <c r="AB7" s="61">
        <f t="shared" si="14"/>
        <v>100</v>
      </c>
      <c r="AC7" s="61">
        <f t="shared" si="14"/>
        <v>100</v>
      </c>
      <c r="AD7" s="61">
        <f t="shared" si="14"/>
        <v>83.8</v>
      </c>
      <c r="AE7" s="61">
        <f t="shared" si="14"/>
        <v>86.7</v>
      </c>
      <c r="AF7" s="61">
        <f t="shared" si="14"/>
        <v>90.7</v>
      </c>
      <c r="AG7" s="61">
        <f t="shared" si="14"/>
        <v>86.4</v>
      </c>
      <c r="AH7" s="61">
        <f t="shared" si="14"/>
        <v>93.1</v>
      </c>
      <c r="AI7" s="61"/>
      <c r="AJ7" s="61">
        <f>AJ8</f>
        <v>100</v>
      </c>
      <c r="AK7" s="61">
        <f t="shared" ref="AK7:AS7" si="15">AK8</f>
        <v>100</v>
      </c>
      <c r="AL7" s="61">
        <f t="shared" si="15"/>
        <v>100</v>
      </c>
      <c r="AM7" s="61">
        <f t="shared" si="15"/>
        <v>100</v>
      </c>
      <c r="AN7" s="61">
        <f t="shared" si="15"/>
        <v>97.2</v>
      </c>
      <c r="AO7" s="61">
        <f t="shared" si="15"/>
        <v>29.3</v>
      </c>
      <c r="AP7" s="61">
        <f t="shared" si="15"/>
        <v>34.4</v>
      </c>
      <c r="AQ7" s="61">
        <f t="shared" si="15"/>
        <v>35.5</v>
      </c>
      <c r="AR7" s="61">
        <f t="shared" si="15"/>
        <v>34.700000000000003</v>
      </c>
      <c r="AS7" s="61">
        <f t="shared" si="15"/>
        <v>32.299999999999997</v>
      </c>
      <c r="AT7" s="61"/>
      <c r="AU7" s="56">
        <f>AU8</f>
        <v>758</v>
      </c>
      <c r="AV7" s="56">
        <f t="shared" ref="AV7:BD7" si="16">AV8</f>
        <v>450</v>
      </c>
      <c r="AW7" s="56">
        <f t="shared" si="16"/>
        <v>575</v>
      </c>
      <c r="AX7" s="56">
        <f t="shared" si="16"/>
        <v>1666</v>
      </c>
      <c r="AY7" s="56">
        <f t="shared" si="16"/>
        <v>763</v>
      </c>
      <c r="AZ7" s="56">
        <f t="shared" si="16"/>
        <v>29009</v>
      </c>
      <c r="BA7" s="56">
        <f t="shared" si="16"/>
        <v>4046</v>
      </c>
      <c r="BB7" s="56">
        <f t="shared" si="16"/>
        <v>4096</v>
      </c>
      <c r="BC7" s="56">
        <f t="shared" si="16"/>
        <v>11889</v>
      </c>
      <c r="BD7" s="56">
        <f t="shared" si="16"/>
        <v>15661</v>
      </c>
      <c r="BE7" s="56"/>
      <c r="BF7" s="61">
        <f>BF8</f>
        <v>13.3</v>
      </c>
      <c r="BG7" s="61">
        <f t="shared" ref="BG7:BO7" si="17">BG8</f>
        <v>12</v>
      </c>
      <c r="BH7" s="61">
        <f t="shared" si="17"/>
        <v>10.3</v>
      </c>
      <c r="BI7" s="61">
        <f t="shared" si="17"/>
        <v>12.4</v>
      </c>
      <c r="BJ7" s="61">
        <f t="shared" si="17"/>
        <v>12.3</v>
      </c>
      <c r="BK7" s="61">
        <f t="shared" si="17"/>
        <v>17.3</v>
      </c>
      <c r="BL7" s="61">
        <f t="shared" si="17"/>
        <v>16.7</v>
      </c>
      <c r="BM7" s="61">
        <f t="shared" si="17"/>
        <v>17.399999999999999</v>
      </c>
      <c r="BN7" s="61">
        <f t="shared" si="17"/>
        <v>16</v>
      </c>
      <c r="BO7" s="61">
        <f t="shared" si="17"/>
        <v>15.6</v>
      </c>
      <c r="BP7" s="61"/>
      <c r="BQ7" s="61">
        <f>BQ8</f>
        <v>31.6</v>
      </c>
      <c r="BR7" s="61">
        <f t="shared" ref="BR7:BZ7" si="18">BR8</f>
        <v>35.9</v>
      </c>
      <c r="BS7" s="61">
        <f t="shared" si="18"/>
        <v>19.899999999999999</v>
      </c>
      <c r="BT7" s="61">
        <f t="shared" si="18"/>
        <v>17.8</v>
      </c>
      <c r="BU7" s="61">
        <f t="shared" si="18"/>
        <v>27.7</v>
      </c>
      <c r="BV7" s="61">
        <f t="shared" si="18"/>
        <v>39.9</v>
      </c>
      <c r="BW7" s="61">
        <f t="shared" si="18"/>
        <v>38.4</v>
      </c>
      <c r="BX7" s="61">
        <f t="shared" si="18"/>
        <v>35.799999999999997</v>
      </c>
      <c r="BY7" s="61">
        <f t="shared" si="18"/>
        <v>39.4</v>
      </c>
      <c r="BZ7" s="61">
        <f t="shared" si="18"/>
        <v>41.5</v>
      </c>
      <c r="CA7" s="61"/>
      <c r="CB7" s="61">
        <f>CB8</f>
        <v>23.7</v>
      </c>
      <c r="CC7" s="61">
        <f t="shared" ref="CC7:CK7" si="19">CC8</f>
        <v>30.2</v>
      </c>
      <c r="CD7" s="61">
        <f t="shared" si="19"/>
        <v>30.7</v>
      </c>
      <c r="CE7" s="61">
        <f t="shared" si="19"/>
        <v>38.4</v>
      </c>
      <c r="CF7" s="61">
        <f t="shared" si="19"/>
        <v>26.1</v>
      </c>
      <c r="CG7" s="61">
        <f t="shared" si="19"/>
        <v>-23.1</v>
      </c>
      <c r="CH7" s="61">
        <f t="shared" si="19"/>
        <v>-22.8</v>
      </c>
      <c r="CI7" s="61">
        <f t="shared" si="19"/>
        <v>-17.100000000000001</v>
      </c>
      <c r="CJ7" s="61">
        <f t="shared" si="19"/>
        <v>-18.899999999999999</v>
      </c>
      <c r="CK7" s="61">
        <f t="shared" si="19"/>
        <v>-20.100000000000001</v>
      </c>
      <c r="CL7" s="61"/>
      <c r="CM7" s="56">
        <f>CM8</f>
        <v>-3230</v>
      </c>
      <c r="CN7" s="56">
        <f t="shared" ref="CN7:CV7" si="20">CN8</f>
        <v>-1886</v>
      </c>
      <c r="CO7" s="56">
        <f t="shared" si="20"/>
        <v>-3979</v>
      </c>
      <c r="CP7" s="56">
        <f t="shared" si="20"/>
        <v>-2309</v>
      </c>
      <c r="CQ7" s="56">
        <f t="shared" si="20"/>
        <v>-3088</v>
      </c>
      <c r="CR7" s="56">
        <f t="shared" si="20"/>
        <v>-7408</v>
      </c>
      <c r="CS7" s="56">
        <f t="shared" si="20"/>
        <v>-10419</v>
      </c>
      <c r="CT7" s="56">
        <f t="shared" si="20"/>
        <v>-9739</v>
      </c>
      <c r="CU7" s="56">
        <f t="shared" si="20"/>
        <v>-10274</v>
      </c>
      <c r="CV7" s="56">
        <f t="shared" si="20"/>
        <v>-13530</v>
      </c>
      <c r="CW7" s="56"/>
      <c r="CX7" s="61" t="s">
        <v>126</v>
      </c>
      <c r="CY7" s="61" t="s">
        <v>126</v>
      </c>
      <c r="CZ7" s="61" t="s">
        <v>126</v>
      </c>
      <c r="DA7" s="61" t="s">
        <v>126</v>
      </c>
      <c r="DB7" s="61" t="s">
        <v>126</v>
      </c>
      <c r="DC7" s="61" t="s">
        <v>126</v>
      </c>
      <c r="DD7" s="61" t="s">
        <v>126</v>
      </c>
      <c r="DE7" s="61" t="s">
        <v>126</v>
      </c>
      <c r="DF7" s="61" t="s">
        <v>126</v>
      </c>
      <c r="DG7" s="61" t="s">
        <v>127</v>
      </c>
      <c r="DH7" s="61"/>
      <c r="DI7" s="57" t="str">
        <f>DI8</f>
        <v>-</v>
      </c>
      <c r="DJ7" s="57">
        <f>DJ8</f>
        <v>34195</v>
      </c>
      <c r="DK7" s="61" t="s">
        <v>126</v>
      </c>
      <c r="DL7" s="61" t="s">
        <v>126</v>
      </c>
      <c r="DM7" s="61" t="s">
        <v>126</v>
      </c>
      <c r="DN7" s="61" t="s">
        <v>126</v>
      </c>
      <c r="DO7" s="61" t="s">
        <v>126</v>
      </c>
      <c r="DP7" s="61" t="s">
        <v>126</v>
      </c>
      <c r="DQ7" s="61" t="s">
        <v>126</v>
      </c>
      <c r="DR7" s="61" t="s">
        <v>126</v>
      </c>
      <c r="DS7" s="61" t="s">
        <v>126</v>
      </c>
      <c r="DT7" s="61" t="s">
        <v>127</v>
      </c>
      <c r="DU7" s="61"/>
      <c r="DV7" s="61">
        <f>DV8</f>
        <v>0</v>
      </c>
      <c r="DW7" s="61">
        <f t="shared" ref="DW7:EE7" si="21">DW8</f>
        <v>0</v>
      </c>
      <c r="DX7" s="61">
        <f t="shared" si="21"/>
        <v>0</v>
      </c>
      <c r="DY7" s="61">
        <f t="shared" si="21"/>
        <v>0</v>
      </c>
      <c r="DZ7" s="61">
        <f t="shared" si="21"/>
        <v>0</v>
      </c>
      <c r="EA7" s="61">
        <f t="shared" si="21"/>
        <v>48.8</v>
      </c>
      <c r="EB7" s="61">
        <f t="shared" si="21"/>
        <v>48</v>
      </c>
      <c r="EC7" s="61">
        <f t="shared" si="21"/>
        <v>41.2</v>
      </c>
      <c r="ED7" s="61">
        <f t="shared" si="21"/>
        <v>38.5</v>
      </c>
      <c r="EE7" s="61">
        <f t="shared" si="21"/>
        <v>34.200000000000003</v>
      </c>
      <c r="EF7" s="61"/>
      <c r="EG7" s="62"/>
      <c r="EH7" s="62"/>
      <c r="EI7" s="62"/>
      <c r="EJ7" s="62"/>
      <c r="EK7" s="62"/>
      <c r="EL7" s="62"/>
      <c r="EM7" s="62"/>
      <c r="EN7" s="62"/>
      <c r="EO7" s="62"/>
      <c r="EP7" s="62"/>
    </row>
    <row r="8" spans="1:146" s="63" customFormat="1" x14ac:dyDescent="0.15">
      <c r="A8" s="39"/>
      <c r="B8" s="64">
        <v>2017</v>
      </c>
      <c r="C8" s="64">
        <v>205621</v>
      </c>
      <c r="D8" s="64">
        <v>47</v>
      </c>
      <c r="E8" s="64">
        <v>11</v>
      </c>
      <c r="F8" s="64">
        <v>1</v>
      </c>
      <c r="G8" s="64">
        <v>1</v>
      </c>
      <c r="H8" s="64" t="s">
        <v>128</v>
      </c>
      <c r="I8" s="64" t="s">
        <v>129</v>
      </c>
      <c r="J8" s="64" t="s">
        <v>130</v>
      </c>
      <c r="K8" s="64" t="s">
        <v>131</v>
      </c>
      <c r="L8" s="64" t="s">
        <v>132</v>
      </c>
      <c r="M8" s="64" t="s">
        <v>133</v>
      </c>
      <c r="N8" s="64" t="s">
        <v>134</v>
      </c>
      <c r="O8" s="65" t="s">
        <v>135</v>
      </c>
      <c r="P8" s="65" t="s">
        <v>135</v>
      </c>
      <c r="Q8" s="66">
        <v>2857</v>
      </c>
      <c r="R8" s="66">
        <v>90</v>
      </c>
      <c r="S8" s="67">
        <v>6730</v>
      </c>
      <c r="T8" s="68" t="s">
        <v>136</v>
      </c>
      <c r="U8" s="65">
        <v>0</v>
      </c>
      <c r="V8" s="68" t="s">
        <v>137</v>
      </c>
      <c r="W8" s="69">
        <v>100</v>
      </c>
      <c r="X8" s="68" t="s">
        <v>137</v>
      </c>
      <c r="Y8" s="70">
        <v>100</v>
      </c>
      <c r="Z8" s="70">
        <v>100</v>
      </c>
      <c r="AA8" s="70">
        <v>100</v>
      </c>
      <c r="AB8" s="70">
        <v>100</v>
      </c>
      <c r="AC8" s="70">
        <v>100</v>
      </c>
      <c r="AD8" s="70">
        <v>83.8</v>
      </c>
      <c r="AE8" s="70">
        <v>86.7</v>
      </c>
      <c r="AF8" s="70">
        <v>90.7</v>
      </c>
      <c r="AG8" s="70">
        <v>86.4</v>
      </c>
      <c r="AH8" s="70">
        <v>93.1</v>
      </c>
      <c r="AI8" s="70">
        <v>108.5</v>
      </c>
      <c r="AJ8" s="70">
        <v>100</v>
      </c>
      <c r="AK8" s="70">
        <v>100</v>
      </c>
      <c r="AL8" s="70">
        <v>100</v>
      </c>
      <c r="AM8" s="70">
        <v>100</v>
      </c>
      <c r="AN8" s="70">
        <v>97.2</v>
      </c>
      <c r="AO8" s="70">
        <v>29.3</v>
      </c>
      <c r="AP8" s="70">
        <v>34.4</v>
      </c>
      <c r="AQ8" s="70">
        <v>35.5</v>
      </c>
      <c r="AR8" s="70">
        <v>34.700000000000003</v>
      </c>
      <c r="AS8" s="70">
        <v>32.299999999999997</v>
      </c>
      <c r="AT8" s="70">
        <v>25.4</v>
      </c>
      <c r="AU8" s="71">
        <v>758</v>
      </c>
      <c r="AV8" s="71">
        <v>450</v>
      </c>
      <c r="AW8" s="71">
        <v>575</v>
      </c>
      <c r="AX8" s="71">
        <v>1666</v>
      </c>
      <c r="AY8" s="71">
        <v>763</v>
      </c>
      <c r="AZ8" s="71">
        <v>29009</v>
      </c>
      <c r="BA8" s="71">
        <v>4046</v>
      </c>
      <c r="BB8" s="71">
        <v>4096</v>
      </c>
      <c r="BC8" s="71">
        <v>11889</v>
      </c>
      <c r="BD8" s="71">
        <v>15661</v>
      </c>
      <c r="BE8" s="71">
        <v>6552</v>
      </c>
      <c r="BF8" s="70">
        <v>13.3</v>
      </c>
      <c r="BG8" s="70">
        <v>12</v>
      </c>
      <c r="BH8" s="70">
        <v>10.3</v>
      </c>
      <c r="BI8" s="70">
        <v>12.4</v>
      </c>
      <c r="BJ8" s="70">
        <v>12.3</v>
      </c>
      <c r="BK8" s="70">
        <v>17.3</v>
      </c>
      <c r="BL8" s="70">
        <v>16.7</v>
      </c>
      <c r="BM8" s="70">
        <v>17.399999999999999</v>
      </c>
      <c r="BN8" s="70">
        <v>16</v>
      </c>
      <c r="BO8" s="70">
        <v>15.6</v>
      </c>
      <c r="BP8" s="70">
        <v>22.1</v>
      </c>
      <c r="BQ8" s="70">
        <v>31.6</v>
      </c>
      <c r="BR8" s="70">
        <v>35.9</v>
      </c>
      <c r="BS8" s="70">
        <v>19.899999999999999</v>
      </c>
      <c r="BT8" s="70">
        <v>17.8</v>
      </c>
      <c r="BU8" s="70">
        <v>27.7</v>
      </c>
      <c r="BV8" s="70">
        <v>39.9</v>
      </c>
      <c r="BW8" s="70">
        <v>38.4</v>
      </c>
      <c r="BX8" s="70">
        <v>35.799999999999997</v>
      </c>
      <c r="BY8" s="70">
        <v>39.4</v>
      </c>
      <c r="BZ8" s="70">
        <v>41.5</v>
      </c>
      <c r="CA8" s="70">
        <v>37.1</v>
      </c>
      <c r="CB8" s="70">
        <v>23.7</v>
      </c>
      <c r="CC8" s="70">
        <v>30.2</v>
      </c>
      <c r="CD8" s="70">
        <v>30.7</v>
      </c>
      <c r="CE8" s="72">
        <v>38.4</v>
      </c>
      <c r="CF8" s="72">
        <v>26.1</v>
      </c>
      <c r="CG8" s="70">
        <v>-23.1</v>
      </c>
      <c r="CH8" s="70">
        <v>-22.8</v>
      </c>
      <c r="CI8" s="70">
        <v>-17.100000000000001</v>
      </c>
      <c r="CJ8" s="70">
        <v>-18.899999999999999</v>
      </c>
      <c r="CK8" s="70">
        <v>-20.100000000000001</v>
      </c>
      <c r="CL8" s="70">
        <v>-21.3</v>
      </c>
      <c r="CM8" s="71">
        <v>-3230</v>
      </c>
      <c r="CN8" s="71">
        <v>-1886</v>
      </c>
      <c r="CO8" s="71">
        <v>-3979</v>
      </c>
      <c r="CP8" s="71">
        <v>-2309</v>
      </c>
      <c r="CQ8" s="71">
        <v>-3088</v>
      </c>
      <c r="CR8" s="71">
        <v>-7408</v>
      </c>
      <c r="CS8" s="71">
        <v>-10419</v>
      </c>
      <c r="CT8" s="71">
        <v>-9739</v>
      </c>
      <c r="CU8" s="71">
        <v>-10274</v>
      </c>
      <c r="CV8" s="71">
        <v>-13530</v>
      </c>
      <c r="CW8" s="71">
        <v>-10266</v>
      </c>
      <c r="CX8" s="70" t="s">
        <v>138</v>
      </c>
      <c r="CY8" s="70" t="s">
        <v>138</v>
      </c>
      <c r="CZ8" s="70" t="s">
        <v>138</v>
      </c>
      <c r="DA8" s="70" t="s">
        <v>138</v>
      </c>
      <c r="DB8" s="70" t="s">
        <v>138</v>
      </c>
      <c r="DC8" s="70" t="s">
        <v>138</v>
      </c>
      <c r="DD8" s="70" t="s">
        <v>138</v>
      </c>
      <c r="DE8" s="70" t="s">
        <v>138</v>
      </c>
      <c r="DF8" s="70" t="s">
        <v>138</v>
      </c>
      <c r="DG8" s="70" t="s">
        <v>138</v>
      </c>
      <c r="DH8" s="70" t="s">
        <v>138</v>
      </c>
      <c r="DI8" s="66" t="s">
        <v>138</v>
      </c>
      <c r="DJ8" s="66">
        <v>34195</v>
      </c>
      <c r="DK8" s="70" t="s">
        <v>138</v>
      </c>
      <c r="DL8" s="70" t="s">
        <v>138</v>
      </c>
      <c r="DM8" s="70" t="s">
        <v>138</v>
      </c>
      <c r="DN8" s="70" t="s">
        <v>138</v>
      </c>
      <c r="DO8" s="70" t="s">
        <v>138</v>
      </c>
      <c r="DP8" s="70" t="s">
        <v>138</v>
      </c>
      <c r="DQ8" s="70" t="s">
        <v>138</v>
      </c>
      <c r="DR8" s="70" t="s">
        <v>138</v>
      </c>
      <c r="DS8" s="70" t="s">
        <v>138</v>
      </c>
      <c r="DT8" s="70" t="s">
        <v>138</v>
      </c>
      <c r="DU8" s="70" t="s">
        <v>138</v>
      </c>
      <c r="DV8" s="70">
        <v>0</v>
      </c>
      <c r="DW8" s="70">
        <v>0</v>
      </c>
      <c r="DX8" s="70">
        <v>0</v>
      </c>
      <c r="DY8" s="70">
        <v>0</v>
      </c>
      <c r="DZ8" s="70">
        <v>0</v>
      </c>
      <c r="EA8" s="70">
        <v>48.8</v>
      </c>
      <c r="EB8" s="70">
        <v>48</v>
      </c>
      <c r="EC8" s="70">
        <v>41.2</v>
      </c>
      <c r="ED8" s="70">
        <v>38.5</v>
      </c>
      <c r="EE8" s="70">
        <v>34.200000000000003</v>
      </c>
      <c r="EF8" s="70">
        <v>31.1</v>
      </c>
      <c r="EG8" s="73">
        <v>2.0000000000000001E-4</v>
      </c>
      <c r="EH8" s="74">
        <v>2.0000000000000001E-4</v>
      </c>
      <c r="EI8" s="74">
        <v>2.0000000000000001E-4</v>
      </c>
      <c r="EJ8" s="74">
        <v>2.0000000000000001E-4</v>
      </c>
      <c r="EK8" s="74">
        <v>2.0000000000000001E-4</v>
      </c>
      <c r="EL8" s="74">
        <v>3.5999999999999999E-3</v>
      </c>
      <c r="EM8" s="74">
        <v>2E-3</v>
      </c>
      <c r="EN8" s="74">
        <v>2.0999999999999999E-3</v>
      </c>
      <c r="EO8" s="74">
        <v>3.0000000000000001E-3</v>
      </c>
      <c r="EP8" s="74">
        <v>1.8E-3</v>
      </c>
    </row>
    <row r="9" spans="1:146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7"/>
      <c r="BU9" s="77"/>
      <c r="BV9" s="76"/>
      <c r="BW9" s="76"/>
      <c r="BX9" s="76"/>
      <c r="BY9" s="76"/>
      <c r="BZ9" s="76"/>
      <c r="CA9" s="76"/>
      <c r="CB9" s="76"/>
      <c r="CC9" s="76"/>
      <c r="CD9" s="76"/>
      <c r="CE9" s="78"/>
      <c r="CF9" s="78"/>
      <c r="CG9" s="76"/>
      <c r="CH9" s="76"/>
      <c r="CI9" s="76"/>
      <c r="CJ9" s="76"/>
      <c r="CK9" s="76"/>
      <c r="CL9" s="76"/>
      <c r="CM9" s="76"/>
      <c r="CN9" s="76"/>
      <c r="CO9" s="76"/>
      <c r="CP9" s="77"/>
      <c r="CQ9" s="77"/>
      <c r="CR9" s="76"/>
      <c r="CS9" s="76"/>
      <c r="CT9" s="76"/>
      <c r="CU9" s="76"/>
      <c r="CV9" s="76"/>
      <c r="CW9" s="76"/>
      <c r="CX9" s="76"/>
      <c r="CY9" s="76"/>
      <c r="CZ9" s="76"/>
      <c r="DA9" s="77"/>
      <c r="DB9" s="77"/>
      <c r="DC9" s="76"/>
      <c r="DD9" s="76"/>
      <c r="DE9" s="76"/>
      <c r="DF9" s="76"/>
      <c r="DG9" s="76"/>
      <c r="DH9" s="76"/>
      <c r="DI9" s="75"/>
      <c r="DJ9" s="75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</row>
    <row r="10" spans="1:146" x14ac:dyDescent="0.15">
      <c r="A10" s="79"/>
      <c r="B10" s="79" t="s">
        <v>139</v>
      </c>
      <c r="C10" s="79" t="s">
        <v>140</v>
      </c>
      <c r="D10" s="79" t="s">
        <v>141</v>
      </c>
      <c r="E10" s="79" t="s">
        <v>142</v>
      </c>
      <c r="F10" s="79" t="s">
        <v>143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5"/>
      <c r="BE10" s="75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5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5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5"/>
      <c r="DH10" s="76"/>
      <c r="DI10" s="75"/>
      <c r="DJ10" s="75"/>
      <c r="DK10" s="76"/>
      <c r="DL10" s="76"/>
      <c r="DM10" s="76"/>
      <c r="DN10" s="76"/>
      <c r="DO10" s="76"/>
      <c r="DP10" s="76"/>
      <c r="DQ10" s="76"/>
      <c r="DR10" s="76"/>
      <c r="DS10" s="76"/>
      <c r="DT10" s="75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5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5"/>
    </row>
    <row r="11" spans="1:146" x14ac:dyDescent="0.15">
      <c r="A11" s="79" t="s">
        <v>63</v>
      </c>
      <c r="B11" s="80">
        <f>DATEVALUE($B$6-4&amp;"年1月1日")</f>
        <v>41275</v>
      </c>
      <c r="C11" s="80">
        <f>DATEVALUE($B$6-3&amp;"年1月1日")</f>
        <v>41640</v>
      </c>
      <c r="D11" s="80">
        <f>DATEVALUE($B$6-2&amp;"年1月1日")</f>
        <v>42005</v>
      </c>
      <c r="E11" s="80">
        <f>DATEVALUE($B$6-1&amp;"年1月1日")</f>
        <v>42370</v>
      </c>
      <c r="F11" s="80">
        <f>DATEVALUE($B$6&amp;"年1月1日")</f>
        <v>42736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6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</row>
    <row r="12" spans="1:146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</row>
    <row r="13" spans="1:146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</row>
    <row r="14" spans="1:146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</row>
    <row r="15" spans="1:146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</row>
    <row r="16" spans="1:146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</row>
    <row r="17" spans="15:146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</row>
    <row r="18" spans="15:146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</row>
    <row r="19" spans="15:146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</row>
    <row r="20" spans="15:146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H24-01</cp:lastModifiedBy>
  <dcterms:created xsi:type="dcterms:W3CDTF">2018-12-07T10:25:58Z</dcterms:created>
  <dcterms:modified xsi:type="dcterms:W3CDTF">2019-01-22T04:31:35Z</dcterms:modified>
  <cp:category/>
</cp:coreProperties>
</file>