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d6I2Oe1BX8qqRh9m2fH+JvZFnIH7lQWvFFM0xboBVT3R/O2KrJM9EZ930VgDH21GTBXhXaC9wAK0Gm5pxvjyA==" workbookSaltValue="FZDNTTXrTQK7cmwrTm++oA==" workbookSpinCount="100000" lockStructure="1"/>
  <bookViews>
    <workbookView xWindow="-15" yWindow="-15" windowWidth="10245" windowHeight="6375"/>
  </bookViews>
  <sheets>
    <sheet name="法非適用_観光施設・休養宿泊施設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76" i="4" l="1"/>
  <c r="ML52" i="4"/>
  <c r="IX52" i="4"/>
  <c r="FJ30" i="4"/>
  <c r="BV30" i="4"/>
  <c r="BV76" i="4"/>
  <c r="FJ52" i="4"/>
  <c r="IX30" i="4"/>
  <c r="BV52" i="4"/>
  <c r="ML76" i="4"/>
  <c r="C11" i="5"/>
  <c r="D11" i="5"/>
  <c r="E11" i="5"/>
  <c r="B11" i="5"/>
  <c r="LJ76" i="4" l="1"/>
  <c r="AT52" i="4"/>
  <c r="EH30" i="4"/>
  <c r="HV76" i="4"/>
  <c r="LJ52" i="4"/>
  <c r="AT30" i="4"/>
  <c r="AT76" i="4"/>
  <c r="EH52" i="4"/>
  <c r="HV30" i="4"/>
  <c r="HV52" i="4"/>
  <c r="AF76" i="4"/>
  <c r="DT52" i="4"/>
  <c r="HH30" i="4"/>
  <c r="HH52" i="4"/>
  <c r="KV76" i="4"/>
  <c r="AF52" i="4"/>
  <c r="DT30" i="4"/>
  <c r="KV52" i="4"/>
  <c r="HH76" i="4"/>
  <c r="AF30" i="4"/>
  <c r="GT52" i="4"/>
  <c r="R52" i="4"/>
  <c r="R76" i="4"/>
  <c r="DF52" i="4"/>
  <c r="GT30" i="4"/>
  <c r="DF30" i="4"/>
  <c r="KH76" i="4"/>
  <c r="GT76" i="4"/>
  <c r="KH52" i="4"/>
  <c r="R30" i="4"/>
  <c r="IJ76" i="4"/>
  <c r="LX52" i="4"/>
  <c r="BH30" i="4"/>
  <c r="IJ52" i="4"/>
  <c r="LX76" i="4"/>
  <c r="BH76" i="4"/>
  <c r="EV52" i="4"/>
  <c r="IJ30" i="4"/>
  <c r="BH52" i="4"/>
  <c r="EV30" i="4"/>
</calcChain>
</file>

<file path=xl/sharedStrings.xml><?xml version="1.0" encoding="utf-8"?>
<sst xmlns="http://schemas.openxmlformats.org/spreadsheetml/2006/main" count="313" uniqueCount="148">
  <si>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</si>
  <si>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</si>
  <si>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</si>
  <si>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</si>
  <si>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</si>
  <si>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</si>
  <si>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</si>
  <si>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</si>
  <si>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</si>
  <si>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</si>
  <si>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</si>
  <si>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</si>
  <si>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</si>
  <si>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</si>
  <si>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</si>
  <si>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</si>
  <si>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</si>
  <si>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</si>
  <si>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</si>
  <si>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</si>
  <si>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</si>
  <si>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</si>
  <si>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</si>
  <si>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</si>
  <si>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</si>
  <si>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</si>
  <si>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</si>
  <si>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</si>
  <si>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</si>
  <si>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</si>
  <si>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</si>
  <si>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</si>
  <si>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</si>
  <si>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</si>
  <si>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</si>
  <si>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</si>
  <si>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</si>
  <si>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</si>
  <si>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</si>
  <si>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</si>
  <si>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</si>
  <si>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</si>
  <si>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</si>
  <si>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</si>
  <si>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</si>
  <si>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</si>
  <si>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</si>
  <si>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</si>
  <si>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</si>
  <si>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</si>
  <si>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</si>
  <si>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</si>
  <si>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</si>
  <si>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</si>
  <si>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</si>
  <si>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</si>
  <si>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</si>
  <si>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</si>
  <si>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</si>
  <si>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</si>
  <si>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</si>
  <si>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</si>
  <si>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</si>
  <si>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</si>
  <si>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</si>
  <si>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</si>
  <si>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</si>
  <si>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</si>
  <si>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</si>
  <si>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</si>
  <si>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</si>
  <si>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</si>
  <si>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</si>
  <si>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</si>
  <si>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</si>
  <si>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</si>
  <si>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</si>
  <si>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</si>
  <si>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</si>
  <si>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</si>
  <si>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</si>
  <si>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</si>
  <si>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</si>
  <si>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</si>
  <si>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</si>
  <si>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</si>
  <si>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</si>
  <si>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</si>
  <si>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</si>
  <si>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</si>
  <si>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</si>
  <si>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</si>
  <si>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</si>
  <si>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</si>
  <si>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</si>
  <si>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</si>
  <si>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</si>
  <si>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</si>
  <si>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</si>
  <si>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</si>
  <si>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</si>
  <si>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</si>
  <si>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</si>
  <si>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</si>
  <si>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</si>
  <si>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</si>
  <si>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</si>
  <si>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</si>
  <si>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</si>
  <si>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</si>
  <si>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</si>
  <si>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</si>
  <si>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</si>
  <si>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</si>
  <si>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</si>
  <si>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</si>
  <si>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</si>
  <si>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</si>
  <si>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</si>
  <si>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</si>
  <si>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</si>
  <si>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</si>
  <si>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</si>
  <si>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</si>
  <si>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</si>
  <si>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</si>
  <si>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</si>
  <si>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</si>
  <si>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長野県　木島平村</t>
  </si>
  <si>
    <t>ホテルシューネスベルク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</si>
  <si>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</si>
  <si>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</si>
  <si>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</si>
  <si>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</si>
  <si>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</si>
  <si>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</si>
  <si>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</si>
  <si>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</si>
  <si>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</si>
  <si>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</si>
  <si>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</si>
  <si>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</si>
  <si>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</si>
  <si>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</si>
  <si>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施設は村で所有しており、指定管理者制度を導入している。管理運営を指定管理者に委託し、施設の修繕について重大なものについては村で行っている。</t>
    <rPh sb="0" eb="2">
      <t>シセツ</t>
    </rPh>
    <rPh sb="3" eb="4">
      <t>ムラ</t>
    </rPh>
    <rPh sb="5" eb="7">
      <t>ショユウ</t>
    </rPh>
    <rPh sb="12" eb="14">
      <t>シテイ</t>
    </rPh>
    <rPh sb="14" eb="17">
      <t>カンリシャ</t>
    </rPh>
    <rPh sb="17" eb="19">
      <t>セイド</t>
    </rPh>
    <rPh sb="20" eb="22">
      <t>ドウニュウ</t>
    </rPh>
    <rPh sb="27" eb="29">
      <t>カンリ</t>
    </rPh>
    <rPh sb="29" eb="31">
      <t>ウンエイ</t>
    </rPh>
    <rPh sb="32" eb="34">
      <t>シテイ</t>
    </rPh>
    <rPh sb="34" eb="37">
      <t>カンリシャ</t>
    </rPh>
    <rPh sb="38" eb="40">
      <t>イタク</t>
    </rPh>
    <rPh sb="42" eb="44">
      <t>シセツ</t>
    </rPh>
    <rPh sb="45" eb="47">
      <t>シュウゼン</t>
    </rPh>
    <rPh sb="51" eb="53">
      <t>ジュウダイ</t>
    </rPh>
    <rPh sb="61" eb="62">
      <t>ムラ</t>
    </rPh>
    <rPh sb="63" eb="64">
      <t>オコナ</t>
    </rPh>
    <phoneticPr fontId="5"/>
  </si>
  <si>
    <t>駐車場がないことから個人客を取らず、団体客のみの運営となっている。予約の入り状況がうまくはまると売上げが伸びるケースがあるが、空いてしまうこともある。　　　　　　　　　　　　　　　　　　　　　　　　　　　　　　　　　　　　　　　　　　　　　　　　　　　　　　　　　　　　　　　　　人数も大事だが、期間中は維持経費がかかることから、途切れることなく予約が入っていることの方が売り上げが伸びる。</t>
    <rPh sb="0" eb="2">
      <t>チュウシャ</t>
    </rPh>
    <rPh sb="2" eb="3">
      <t>ジョウ</t>
    </rPh>
    <rPh sb="10" eb="13">
      <t>コジンキャク</t>
    </rPh>
    <rPh sb="14" eb="15">
      <t>ト</t>
    </rPh>
    <rPh sb="18" eb="20">
      <t>ダンタイ</t>
    </rPh>
    <rPh sb="20" eb="21">
      <t>キャク</t>
    </rPh>
    <rPh sb="24" eb="26">
      <t>ウンエイ</t>
    </rPh>
    <rPh sb="33" eb="35">
      <t>ヨヤク</t>
    </rPh>
    <rPh sb="36" eb="37">
      <t>イ</t>
    </rPh>
    <rPh sb="38" eb="40">
      <t>ジョウキョウ</t>
    </rPh>
    <rPh sb="48" eb="50">
      <t>ウリア</t>
    </rPh>
    <rPh sb="52" eb="53">
      <t>ノ</t>
    </rPh>
    <rPh sb="63" eb="64">
      <t>ア</t>
    </rPh>
    <rPh sb="140" eb="142">
      <t>ニンズウ</t>
    </rPh>
    <rPh sb="143" eb="145">
      <t>ダイジ</t>
    </rPh>
    <rPh sb="148" eb="151">
      <t>キカンチュウ</t>
    </rPh>
    <rPh sb="152" eb="154">
      <t>イジ</t>
    </rPh>
    <rPh sb="154" eb="156">
      <t>ケイヒ</t>
    </rPh>
    <rPh sb="165" eb="167">
      <t>トギ</t>
    </rPh>
    <rPh sb="173" eb="175">
      <t>ヨヤク</t>
    </rPh>
    <rPh sb="176" eb="177">
      <t>ハイ</t>
    </rPh>
    <rPh sb="184" eb="185">
      <t>ホウ</t>
    </rPh>
    <rPh sb="186" eb="187">
      <t>ウ</t>
    </rPh>
    <rPh sb="188" eb="189">
      <t>ア</t>
    </rPh>
    <rPh sb="191" eb="192">
      <t>ノ</t>
    </rPh>
    <phoneticPr fontId="5"/>
  </si>
  <si>
    <t>夏期（７～９月）及び冬期（１２～３月）のみの営業形態としている。また、予約団体のみの対応となり、例年ご利用いただいている団体及び新規の団体で、夏はテニスコートの利用や各種体験と併せたもの。冬はスキー場、クロスカントリーコースの利用を絡めたものとなっている。　　　　　　　　　　　　　　　　　　周辺に住宅や他の施設がないことから、音楽系、演劇系のサークルや団体などの利用もある。　　　　　　　　　　　　　　　　　　　　　　　　　　　　　　　　　　予約が重なるとどちらかの団体しか取れず、売上が伸びない要因ともなる。</t>
    <rPh sb="0" eb="2">
      <t>カキ</t>
    </rPh>
    <rPh sb="6" eb="7">
      <t>ガツ</t>
    </rPh>
    <rPh sb="8" eb="9">
      <t>オヨ</t>
    </rPh>
    <rPh sb="10" eb="12">
      <t>トウキ</t>
    </rPh>
    <rPh sb="17" eb="18">
      <t>ガツ</t>
    </rPh>
    <rPh sb="22" eb="24">
      <t>エイギョウ</t>
    </rPh>
    <rPh sb="24" eb="26">
      <t>ケイタイ</t>
    </rPh>
    <rPh sb="35" eb="37">
      <t>ヨヤク</t>
    </rPh>
    <rPh sb="37" eb="39">
      <t>ダンタイ</t>
    </rPh>
    <rPh sb="42" eb="44">
      <t>タイオウ</t>
    </rPh>
    <rPh sb="48" eb="50">
      <t>レイネン</t>
    </rPh>
    <rPh sb="51" eb="53">
      <t>リヨウ</t>
    </rPh>
    <rPh sb="60" eb="62">
      <t>ダンタイ</t>
    </rPh>
    <rPh sb="62" eb="63">
      <t>オヨ</t>
    </rPh>
    <rPh sb="64" eb="66">
      <t>シンキ</t>
    </rPh>
    <rPh sb="67" eb="69">
      <t>ダンタイ</t>
    </rPh>
    <rPh sb="71" eb="72">
      <t>ナツ</t>
    </rPh>
    <rPh sb="80" eb="82">
      <t>リヨウ</t>
    </rPh>
    <rPh sb="83" eb="85">
      <t>カクシュ</t>
    </rPh>
    <rPh sb="85" eb="87">
      <t>タイケン</t>
    </rPh>
    <rPh sb="88" eb="89">
      <t>アワ</t>
    </rPh>
    <rPh sb="94" eb="95">
      <t>フユ</t>
    </rPh>
    <rPh sb="99" eb="100">
      <t>ジョウ</t>
    </rPh>
    <rPh sb="113" eb="115">
      <t>リヨウ</t>
    </rPh>
    <rPh sb="116" eb="117">
      <t>カラ</t>
    </rPh>
    <rPh sb="146" eb="148">
      <t>シュウヘン</t>
    </rPh>
    <rPh sb="149" eb="151">
      <t>ジュウタク</t>
    </rPh>
    <rPh sb="152" eb="153">
      <t>ホカ</t>
    </rPh>
    <rPh sb="154" eb="156">
      <t>シセツ</t>
    </rPh>
    <rPh sb="164" eb="166">
      <t>オンガク</t>
    </rPh>
    <rPh sb="166" eb="167">
      <t>ケイ</t>
    </rPh>
    <rPh sb="168" eb="170">
      <t>エンゲキ</t>
    </rPh>
    <rPh sb="170" eb="171">
      <t>ケイ</t>
    </rPh>
    <rPh sb="177" eb="179">
      <t>ダンタイ</t>
    </rPh>
    <rPh sb="182" eb="184">
      <t>リヨウ</t>
    </rPh>
    <rPh sb="222" eb="224">
      <t>ヨヤク</t>
    </rPh>
    <rPh sb="225" eb="226">
      <t>カサ</t>
    </rPh>
    <rPh sb="234" eb="236">
      <t>ダンタイ</t>
    </rPh>
    <rPh sb="238" eb="239">
      <t>ト</t>
    </rPh>
    <rPh sb="242" eb="244">
      <t>ウリアゲ</t>
    </rPh>
    <rPh sb="245" eb="246">
      <t>ノ</t>
    </rPh>
    <rPh sb="249" eb="251">
      <t>ヨウイン</t>
    </rPh>
    <phoneticPr fontId="5"/>
  </si>
  <si>
    <t>夏場はテニスコートの予約との一体が必須であり、伴わないと予約が入らない。冬場に関して稼働率は前年並みであるが、２９年度から目の前のスキー場が営業していない。降雪状況にもよるが、冬場の予約が減少する可能性がある。</t>
    <rPh sb="0" eb="2">
      <t>ナツバ</t>
    </rPh>
    <rPh sb="10" eb="12">
      <t>ヨヤク</t>
    </rPh>
    <rPh sb="14" eb="16">
      <t>イッタイ</t>
    </rPh>
    <rPh sb="17" eb="19">
      <t>ヒッス</t>
    </rPh>
    <rPh sb="23" eb="24">
      <t>トモナ</t>
    </rPh>
    <rPh sb="28" eb="30">
      <t>ヨヤク</t>
    </rPh>
    <rPh sb="31" eb="32">
      <t>ハイ</t>
    </rPh>
    <rPh sb="36" eb="38">
      <t>フユバ</t>
    </rPh>
    <rPh sb="39" eb="40">
      <t>カン</t>
    </rPh>
    <rPh sb="57" eb="58">
      <t>ネン</t>
    </rPh>
    <rPh sb="58" eb="59">
      <t>ド</t>
    </rPh>
    <rPh sb="61" eb="62">
      <t>メ</t>
    </rPh>
    <rPh sb="63" eb="64">
      <t>マエ</t>
    </rPh>
    <rPh sb="68" eb="69">
      <t>ジョウ</t>
    </rPh>
    <rPh sb="70" eb="72">
      <t>エイギョウ</t>
    </rPh>
    <rPh sb="78" eb="80">
      <t>コウセツ</t>
    </rPh>
    <rPh sb="80" eb="82">
      <t>ジョウキョウ</t>
    </rPh>
    <rPh sb="88" eb="90">
      <t>フユバ</t>
    </rPh>
    <rPh sb="91" eb="93">
      <t>ヨヤク</t>
    </rPh>
    <rPh sb="94" eb="96">
      <t>ゲンショウ</t>
    </rPh>
    <rPh sb="98" eb="101">
      <t>カノウセイ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</si>
</sst>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758</c:v>
                </c:pt>
                <c:pt idx="1">
                  <c:v>450</c:v>
                </c:pt>
                <c:pt idx="2">
                  <c:v>575</c:v>
                </c:pt>
                <c:pt idx="3">
                  <c:v>1666</c:v>
                </c:pt>
                <c:pt idx="4">
                  <c:v>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F2-4A75-BC15-FEC7B0FE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03584"/>
        <c:axId val="7400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29009</c:v>
                </c:pt>
                <c:pt idx="1">
                  <c:v>4046</c:v>
                </c:pt>
                <c:pt idx="2">
                  <c:v>4096</c:v>
                </c:pt>
                <c:pt idx="3">
                  <c:v>11889</c:v>
                </c:pt>
                <c:pt idx="4">
                  <c:v>15661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F2-4A75-BC15-FEC7B0FE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03584"/>
        <c:axId val="74005504"/>
      </c:lineChart>
      <c:dateAx>
        <c:axId val="7400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005504"/>
        <c:crosses val="autoZero"/>
        <c:auto val="1"/>
        <c:lblOffset val="100"/>
        <c:baseTimeUnit val="years"/>
      </c:dateAx>
      <c:valAx>
        <c:axId val="7400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4003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A6-46E8-A6C8-259AE4FF4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66848"/>
        <c:axId val="751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34.4</c:v>
                </c:pt>
                <c:pt idx="2">
                  <c:v>35.5</c:v>
                </c:pt>
                <c:pt idx="3">
                  <c:v>34.700000000000003</c:v>
                </c:pt>
                <c:pt idx="4">
                  <c:v>32.299999999999997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A6-46E8-A6C8-259AE4FF4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66848"/>
        <c:axId val="75168768"/>
      </c:lineChart>
      <c:dateAx>
        <c:axId val="751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68768"/>
        <c:crosses val="autoZero"/>
        <c:auto val="1"/>
        <c:lblOffset val="100"/>
        <c:baseTimeUnit val="years"/>
      </c:dateAx>
      <c:valAx>
        <c:axId val="7516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16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0-43C1-95F2-65865240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15616"/>
        <c:axId val="7521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86.7</c:v>
                </c:pt>
                <c:pt idx="2">
                  <c:v>90.7</c:v>
                </c:pt>
                <c:pt idx="3">
                  <c:v>86.4</c:v>
                </c:pt>
                <c:pt idx="4">
                  <c:v>93.1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50-43C1-95F2-65865240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15616"/>
        <c:axId val="75217536"/>
      </c:lineChart>
      <c:dateAx>
        <c:axId val="7521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17536"/>
        <c:crosses val="autoZero"/>
        <c:auto val="1"/>
        <c:lblOffset val="100"/>
        <c:baseTimeUnit val="years"/>
      </c:dateAx>
      <c:valAx>
        <c:axId val="7521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21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-3230</c:v>
                </c:pt>
                <c:pt idx="1">
                  <c:v>-1886</c:v>
                </c:pt>
                <c:pt idx="2">
                  <c:v>-3979</c:v>
                </c:pt>
                <c:pt idx="3">
                  <c:v>-2309</c:v>
                </c:pt>
                <c:pt idx="4">
                  <c:v>-3088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73-45A2-B4D2-D4B27EF2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68480"/>
        <c:axId val="752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-7408</c:v>
                </c:pt>
                <c:pt idx="1">
                  <c:v>-10419</c:v>
                </c:pt>
                <c:pt idx="2">
                  <c:v>-9739</c:v>
                </c:pt>
                <c:pt idx="3">
                  <c:v>-10274</c:v>
                </c:pt>
                <c:pt idx="4">
                  <c:v>-13530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73-45A2-B4D2-D4B27EF2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68480"/>
        <c:axId val="75270400"/>
      </c:lineChart>
      <c:dateAx>
        <c:axId val="7526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70400"/>
        <c:crosses val="autoZero"/>
        <c:auto val="1"/>
        <c:lblOffset val="100"/>
        <c:baseTimeUnit val="years"/>
      </c:dateAx>
      <c:valAx>
        <c:axId val="752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5268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23.7</c:v>
                </c:pt>
                <c:pt idx="1">
                  <c:v>30.2</c:v>
                </c:pt>
                <c:pt idx="2">
                  <c:v>30.7</c:v>
                </c:pt>
                <c:pt idx="3">
                  <c:v>38.4</c:v>
                </c:pt>
                <c:pt idx="4">
                  <c:v>26.1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4A-4D22-82D2-DD2BD5B1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74592"/>
        <c:axId val="753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-23.1</c:v>
                </c:pt>
                <c:pt idx="1">
                  <c:v>-22.8</c:v>
                </c:pt>
                <c:pt idx="2">
                  <c:v>-17.100000000000001</c:v>
                </c:pt>
                <c:pt idx="3">
                  <c:v>-18.899999999999999</c:v>
                </c:pt>
                <c:pt idx="4">
                  <c:v>-20.100000000000001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4A-4D22-82D2-DD2BD5B1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74592"/>
        <c:axId val="75376512"/>
      </c:lineChart>
      <c:dateAx>
        <c:axId val="7537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76512"/>
        <c:crosses val="autoZero"/>
        <c:auto val="1"/>
        <c:lblOffset val="100"/>
        <c:baseTimeUnit val="years"/>
      </c:dateAx>
      <c:valAx>
        <c:axId val="753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37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31.6</c:v>
                </c:pt>
                <c:pt idx="1">
                  <c:v>35.9</c:v>
                </c:pt>
                <c:pt idx="2">
                  <c:v>19.899999999999999</c:v>
                </c:pt>
                <c:pt idx="3">
                  <c:v>17.8</c:v>
                </c:pt>
                <c:pt idx="4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62-4665-A5E0-8905DA8D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25280"/>
        <c:axId val="754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39.9</c:v>
                </c:pt>
                <c:pt idx="1">
                  <c:v>38.4</c:v>
                </c:pt>
                <c:pt idx="2">
                  <c:v>35.799999999999997</c:v>
                </c:pt>
                <c:pt idx="3">
                  <c:v>39.4</c:v>
                </c:pt>
                <c:pt idx="4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62-4665-A5E0-8905DA8D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25280"/>
        <c:axId val="75427200"/>
      </c:lineChart>
      <c:dateAx>
        <c:axId val="754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27200"/>
        <c:crosses val="autoZero"/>
        <c:auto val="1"/>
        <c:lblOffset val="100"/>
        <c:baseTimeUnit val="years"/>
      </c:dateAx>
      <c:valAx>
        <c:axId val="754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425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13.3</c:v>
                </c:pt>
                <c:pt idx="1">
                  <c:v>12</c:v>
                </c:pt>
                <c:pt idx="2">
                  <c:v>10.3</c:v>
                </c:pt>
                <c:pt idx="3">
                  <c:v>12.4</c:v>
                </c:pt>
                <c:pt idx="4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0-493C-87B2-E3AC5466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048"/>
        <c:axId val="7547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</c:v>
                </c:pt>
                <c:pt idx="1">
                  <c:v>16.7</c:v>
                </c:pt>
                <c:pt idx="2">
                  <c:v>17.399999999999999</c:v>
                </c:pt>
                <c:pt idx="3">
                  <c:v>16</c:v>
                </c:pt>
                <c:pt idx="4">
                  <c:v>15.6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90-493C-87B2-E3AC5466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74048"/>
        <c:axId val="75475968"/>
      </c:lineChart>
      <c:dateAx>
        <c:axId val="7547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75968"/>
        <c:crosses val="autoZero"/>
        <c:auto val="1"/>
        <c:lblOffset val="100"/>
        <c:baseTimeUnit val="years"/>
      </c:dateAx>
      <c:valAx>
        <c:axId val="7547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47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A-49E9-BD4C-E2A76A9C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00160"/>
        <c:axId val="755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48</c:v>
                </c:pt>
                <c:pt idx="2">
                  <c:v>41.2</c:v>
                </c:pt>
                <c:pt idx="3">
                  <c:v>38.5</c:v>
                </c:pt>
                <c:pt idx="4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3A-49E9-BD4C-E2A76A9C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00160"/>
        <c:axId val="75522816"/>
      </c:lineChart>
      <c:dateAx>
        <c:axId val="755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522816"/>
        <c:crosses val="autoZero"/>
        <c:auto val="1"/>
        <c:lblOffset val="100"/>
        <c:baseTimeUnit val="years"/>
      </c:dateAx>
      <c:valAx>
        <c:axId val="755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50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A6-4FCB-BD50-05E731AB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56736"/>
        <c:axId val="755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A6-4FCB-BD50-05E731AB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6736"/>
        <c:axId val="75558912"/>
      </c:lineChart>
      <c:dateAx>
        <c:axId val="7555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558912"/>
        <c:crosses val="autoZero"/>
        <c:auto val="1"/>
        <c:lblOffset val="100"/>
        <c:baseTimeUnit val="years"/>
      </c:dateAx>
      <c:valAx>
        <c:axId val="755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55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8C-48A3-BD3C-34C7E0DD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85920"/>
        <c:axId val="839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8C-48A3-BD3C-34C7E0DD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5920"/>
        <c:axId val="83987840"/>
      </c:lineChart>
      <c:dateAx>
        <c:axId val="8398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87840"/>
        <c:crosses val="autoZero"/>
        <c:auto val="1"/>
        <c:lblOffset val="100"/>
        <c:baseTimeUnit val="years"/>
      </c:dateAx>
      <c:valAx>
        <c:axId val="839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985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3.5999999999999999E-3</c:v>
                </c:pt>
                <c:pt idx="1">
                  <c:v>2E-3</c:v>
                </c:pt>
                <c:pt idx="2">
                  <c:v>2.0999999999999999E-3</c:v>
                </c:pt>
                <c:pt idx="3">
                  <c:v>3.0000000000000001E-3</c:v>
                </c:pt>
                <c:pt idx="4">
                  <c:v>1.8E-3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7F-4D0D-BC8F-9BD64385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9936"/>
        <c:axId val="8404172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2.0000000000000001E-4</c:v>
                </c:pt>
                <c:pt idx="1">
                  <c:v>2.0000000000000001E-4</c:v>
                </c:pt>
                <c:pt idx="2">
                  <c:v>2.0000000000000001E-4</c:v>
                </c:pt>
                <c:pt idx="3">
                  <c:v>2.0000000000000001E-4</c:v>
                </c:pt>
                <c:pt idx="4">
                  <c:v>2.0000000000000001E-4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7F-4D0D-BC8F-9BD64385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4800"/>
        <c:axId val="84043264"/>
      </c:lineChart>
      <c:dateAx>
        <c:axId val="84039936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84041728"/>
        <c:crosses val="autoZero"/>
        <c:auto val="1"/>
        <c:lblOffset val="100"/>
        <c:baseTimeUnit val="years"/>
      </c:dateAx>
      <c:valAx>
        <c:axId val="8404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84039936"/>
        <c:crosses val="autoZero"/>
        <c:crossBetween val="between"/>
      </c:valAx>
      <c:valAx>
        <c:axId val="8404326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84044800"/>
        <c:crosses val="max"/>
        <c:crossBetween val="between"/>
      </c:valAx>
      <c:dateAx>
        <c:axId val="8404480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84043264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E1" zoomScale="70" zoomScaleNormal="70" zoomScaleSheetLayoutView="70" workbookViewId="0">
      <selection activeCell="B2" sqref="B2:NW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</row>
    <row r="3" spans="1:387" ht="9.75" customHeight="1" x14ac:dyDescent="0.15">
      <c r="A3" s="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</row>
    <row r="4" spans="1:387" ht="9.75" customHeight="1" x14ac:dyDescent="0.15">
      <c r="A4" s="2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5" t="str">
        <f>データ!H6&amp;"　"&amp;データ!I6</f>
        <v>長野県木島平村　ホテルシューネスベルク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7" t="s">
        <v>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9"/>
      <c r="AQ7" s="127" t="s">
        <v>2</v>
      </c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9"/>
      <c r="CF7" s="127" t="s">
        <v>3</v>
      </c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9"/>
      <c r="DU7" s="130" t="s">
        <v>4</v>
      </c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 t="s">
        <v>5</v>
      </c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30" t="s">
        <v>6</v>
      </c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 t="s">
        <v>7</v>
      </c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 t="s">
        <v>8</v>
      </c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31" t="str">
        <f>データ!J7</f>
        <v>法非適用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3"/>
      <c r="AQ8" s="131" t="str">
        <f>データ!K7</f>
        <v>観光施設事業</v>
      </c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3"/>
      <c r="CF8" s="131" t="str">
        <f>データ!L7</f>
        <v>休養宿泊施設</v>
      </c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3"/>
      <c r="DU8" s="123" t="str">
        <f>データ!M7</f>
        <v>Ａ１Ｂ１</v>
      </c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 t="str">
        <f>データ!N7</f>
        <v>非設置</v>
      </c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22">
        <f>データ!S7</f>
        <v>6730</v>
      </c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3" t="str">
        <f>データ!T7</f>
        <v>利用料金制</v>
      </c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4">
        <f>データ!U7</f>
        <v>0</v>
      </c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3"/>
      <c r="NI8" s="125" t="s">
        <v>10</v>
      </c>
      <c r="NJ8" s="126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7" t="s">
        <v>12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9"/>
      <c r="AQ9" s="127" t="s">
        <v>13</v>
      </c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9"/>
      <c r="CF9" s="127" t="s">
        <v>14</v>
      </c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9"/>
      <c r="DU9" s="130" t="s">
        <v>15</v>
      </c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30" t="s">
        <v>16</v>
      </c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 t="s">
        <v>17</v>
      </c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 t="s">
        <v>18</v>
      </c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3"/>
      <c r="NI9" s="114" t="s">
        <v>19</v>
      </c>
      <c r="NJ9" s="115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6" t="str">
        <f>データ!P7</f>
        <v>該当数値なし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>
        <f>データ!Q7</f>
        <v>2857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90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23" t="str">
        <f>データ!V7</f>
        <v>有</v>
      </c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4">
        <f>データ!W7</f>
        <v>100</v>
      </c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3" t="str">
        <f>データ!X7</f>
        <v>有</v>
      </c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8" t="s">
        <v>23</v>
      </c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  <c r="NS13" s="109"/>
      <c r="NT13" s="109"/>
      <c r="NU13" s="109"/>
      <c r="NV13" s="109"/>
      <c r="NW13" s="109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7"/>
      <c r="JO14" s="7"/>
      <c r="JP14" s="7"/>
      <c r="JQ14" s="7"/>
      <c r="JR14" s="7"/>
      <c r="JS14" s="7"/>
      <c r="JT14" s="110" t="s">
        <v>25</v>
      </c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111"/>
      <c r="NH14" s="2"/>
      <c r="NI14" s="86" t="s">
        <v>26</v>
      </c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8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20"/>
      <c r="JO15" s="20"/>
      <c r="JP15" s="20"/>
      <c r="JQ15" s="20"/>
      <c r="JR15" s="20"/>
      <c r="JS15" s="20"/>
      <c r="JT15" s="112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98"/>
      <c r="MX15" s="98"/>
      <c r="MY15" s="98"/>
      <c r="MZ15" s="98"/>
      <c r="NA15" s="98"/>
      <c r="NB15" s="98"/>
      <c r="NC15" s="98"/>
      <c r="ND15" s="98"/>
      <c r="NE15" s="98"/>
      <c r="NF15" s="98"/>
      <c r="NG15" s="113"/>
      <c r="NH15" s="2"/>
      <c r="NI15" s="89" t="s">
        <v>145</v>
      </c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1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89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1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89"/>
      <c r="NJ17" s="90"/>
      <c r="NK17" s="90"/>
      <c r="NL17" s="90"/>
      <c r="NM17" s="90"/>
      <c r="NN17" s="90"/>
      <c r="NO17" s="90"/>
      <c r="NP17" s="90"/>
      <c r="NQ17" s="90"/>
      <c r="NR17" s="90"/>
      <c r="NS17" s="90"/>
      <c r="NT17" s="90"/>
      <c r="NU17" s="90"/>
      <c r="NV17" s="90"/>
      <c r="NW17" s="91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89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1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89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1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89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1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89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1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89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1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89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1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89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1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89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1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89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1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89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1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89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1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89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1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5">
        <f>データ!$B$11</f>
        <v>41275</v>
      </c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>
        <f>データ!$C$11</f>
        <v>41640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>
        <f>データ!$D$11</f>
        <v>42005</v>
      </c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>
        <f>データ!$E$11</f>
        <v>42370</v>
      </c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>
        <f>データ!$F$11</f>
        <v>42736</v>
      </c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5">
        <f>データ!$B$11</f>
        <v>41275</v>
      </c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>
        <f>データ!$C$11</f>
        <v>41640</v>
      </c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>
        <f>データ!$D$11</f>
        <v>42005</v>
      </c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>
        <f>データ!$E$11</f>
        <v>42370</v>
      </c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>
        <f>データ!$F$11</f>
        <v>42736</v>
      </c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5">
        <f>データ!$B$11</f>
        <v>41275</v>
      </c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>
        <f>データ!$C$11</f>
        <v>41640</v>
      </c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>
        <f>データ!$D$11</f>
        <v>42005</v>
      </c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>
        <f>データ!$E$11</f>
        <v>42370</v>
      </c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>
        <f>データ!$F$11</f>
        <v>42736</v>
      </c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2"/>
      <c r="NJ30" s="93"/>
      <c r="NK30" s="93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NV30" s="93"/>
      <c r="NW30" s="94"/>
    </row>
    <row r="31" spans="1:387" ht="13.5" customHeight="1" x14ac:dyDescent="0.15">
      <c r="A31" s="2"/>
      <c r="B31" s="21"/>
      <c r="C31" s="4"/>
      <c r="D31" s="4"/>
      <c r="E31" s="4"/>
      <c r="F31" s="4"/>
      <c r="I31" s="82" t="s">
        <v>27</v>
      </c>
      <c r="J31" s="82"/>
      <c r="K31" s="82"/>
      <c r="L31" s="82"/>
      <c r="M31" s="82"/>
      <c r="N31" s="82"/>
      <c r="O31" s="82"/>
      <c r="P31" s="82"/>
      <c r="Q31" s="82"/>
      <c r="R31" s="83">
        <f>データ!Y7</f>
        <v>100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データ!Z7</f>
        <v>100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データ!AA7</f>
        <v>100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データ!AB7</f>
        <v>100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データ!AC7</f>
        <v>100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2" t="s">
        <v>27</v>
      </c>
      <c r="CX31" s="82"/>
      <c r="CY31" s="82"/>
      <c r="CZ31" s="82"/>
      <c r="DA31" s="82"/>
      <c r="DB31" s="82"/>
      <c r="DC31" s="82"/>
      <c r="DD31" s="82"/>
      <c r="DE31" s="82"/>
      <c r="DF31" s="83">
        <f>データ!AJ7</f>
        <v>100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データ!AK7</f>
        <v>100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データ!AL7</f>
        <v>100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データ!AM7</f>
        <v>100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データ!AN7</f>
        <v>97.2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2" t="s">
        <v>27</v>
      </c>
      <c r="GL31" s="82"/>
      <c r="GM31" s="82"/>
      <c r="GN31" s="82"/>
      <c r="GO31" s="82"/>
      <c r="GP31" s="82"/>
      <c r="GQ31" s="82"/>
      <c r="GR31" s="82"/>
      <c r="GS31" s="82"/>
      <c r="GT31" s="102">
        <f>データ!AU7</f>
        <v>758</v>
      </c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>
        <f>データ!AV7</f>
        <v>450</v>
      </c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>
        <f>データ!AW7</f>
        <v>575</v>
      </c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>
        <f>データ!AX7</f>
        <v>1666</v>
      </c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>
        <f>データ!AY7</f>
        <v>763</v>
      </c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86" t="s">
        <v>28</v>
      </c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8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2" t="s">
        <v>29</v>
      </c>
      <c r="J32" s="82"/>
      <c r="K32" s="82"/>
      <c r="L32" s="82"/>
      <c r="M32" s="82"/>
      <c r="N32" s="82"/>
      <c r="O32" s="82"/>
      <c r="P32" s="82"/>
      <c r="Q32" s="82"/>
      <c r="R32" s="83">
        <f>データ!AD7</f>
        <v>83.8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データ!AE7</f>
        <v>86.7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データ!AF7</f>
        <v>90.7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データ!AG7</f>
        <v>86.4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データ!AH7</f>
        <v>93.1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2" t="s">
        <v>29</v>
      </c>
      <c r="CX32" s="82"/>
      <c r="CY32" s="82"/>
      <c r="CZ32" s="82"/>
      <c r="DA32" s="82"/>
      <c r="DB32" s="82"/>
      <c r="DC32" s="82"/>
      <c r="DD32" s="82"/>
      <c r="DE32" s="82"/>
      <c r="DF32" s="83">
        <f>データ!AO7</f>
        <v>29.3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データ!AP7</f>
        <v>34.4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データ!AQ7</f>
        <v>35.5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データ!AR7</f>
        <v>34.700000000000003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データ!AS7</f>
        <v>32.299999999999997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2" t="s">
        <v>29</v>
      </c>
      <c r="GL32" s="82"/>
      <c r="GM32" s="82"/>
      <c r="GN32" s="82"/>
      <c r="GO32" s="82"/>
      <c r="GP32" s="82"/>
      <c r="GQ32" s="82"/>
      <c r="GR32" s="82"/>
      <c r="GS32" s="82"/>
      <c r="GT32" s="102">
        <f>データ!AZ7</f>
        <v>29009</v>
      </c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>
        <f>データ!BA7</f>
        <v>4046</v>
      </c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>
        <f>データ!BB7</f>
        <v>4096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>
        <f>データ!BC7</f>
        <v>11889</v>
      </c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>
        <f>データ!BD7</f>
        <v>15661</v>
      </c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89" t="s">
        <v>144</v>
      </c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1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89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1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81" t="s">
        <v>30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4"/>
      <c r="CN34" s="4"/>
      <c r="CO34" s="4"/>
      <c r="CP34" s="4"/>
      <c r="CQ34" s="4"/>
      <c r="CR34" s="4"/>
      <c r="CS34" s="4"/>
      <c r="CT34" s="4"/>
      <c r="CU34" s="4"/>
      <c r="CV34" s="81" t="s">
        <v>31</v>
      </c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23"/>
      <c r="GB34" s="23"/>
      <c r="GC34" s="23"/>
      <c r="GD34" s="23"/>
      <c r="GE34" s="23"/>
      <c r="GF34" s="23"/>
      <c r="GG34" s="23"/>
      <c r="GH34" s="23"/>
      <c r="GI34" s="23"/>
      <c r="GJ34" s="81" t="s">
        <v>32</v>
      </c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4"/>
      <c r="JP34" s="4"/>
      <c r="JQ34" s="4"/>
      <c r="JR34" s="4"/>
      <c r="JS34" s="4"/>
      <c r="JT34" s="103" t="s">
        <v>33</v>
      </c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104"/>
      <c r="NH34" s="2"/>
      <c r="NI34" s="89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1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4"/>
      <c r="CN35" s="4"/>
      <c r="CO35" s="4"/>
      <c r="CP35" s="4"/>
      <c r="CQ35" s="4"/>
      <c r="CR35" s="4"/>
      <c r="CS35" s="4"/>
      <c r="CT35" s="4"/>
      <c r="CU35" s="4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23"/>
      <c r="GB35" s="23"/>
      <c r="GC35" s="23"/>
      <c r="GD35" s="23"/>
      <c r="GE35" s="23"/>
      <c r="GF35" s="23"/>
      <c r="GG35" s="23"/>
      <c r="GH35" s="23"/>
      <c r="GI35" s="23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4"/>
      <c r="JP35" s="4"/>
      <c r="JQ35" s="4"/>
      <c r="JR35" s="4"/>
      <c r="JS35" s="4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7"/>
      <c r="NH35" s="2"/>
      <c r="NI35" s="89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1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89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1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89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1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89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1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89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1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89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1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89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1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89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1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89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1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89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1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89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1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89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1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2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4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86" t="s">
        <v>34</v>
      </c>
      <c r="NJ48" s="87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8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89" t="s">
        <v>146</v>
      </c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1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89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1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89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1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5">
        <f>データ!$B$11</f>
        <v>41275</v>
      </c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>
        <f>データ!$C$11</f>
        <v>41640</v>
      </c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>
        <f>データ!$D$11</f>
        <v>42005</v>
      </c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>
        <f>データ!$E$11</f>
        <v>42370</v>
      </c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>
        <f>データ!$F$11</f>
        <v>42736</v>
      </c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5">
        <f>データ!$B$11</f>
        <v>41275</v>
      </c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>
        <f>データ!$C$11</f>
        <v>41640</v>
      </c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>
        <f>データ!$D$11</f>
        <v>42005</v>
      </c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>
        <f>データ!$E$11</f>
        <v>42370</v>
      </c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>
        <f>データ!$F$11</f>
        <v>42736</v>
      </c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5">
        <f>データ!$B$11</f>
        <v>41275</v>
      </c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>
        <f>データ!$C$11</f>
        <v>41640</v>
      </c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>
        <f>データ!$D$11</f>
        <v>42005</v>
      </c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>
        <f>データ!$E$11</f>
        <v>42370</v>
      </c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>
        <f>データ!$F$11</f>
        <v>42736</v>
      </c>
      <c r="IY52" s="85"/>
      <c r="IZ52" s="85"/>
      <c r="JA52" s="85"/>
      <c r="JB52" s="85"/>
      <c r="JC52" s="85"/>
      <c r="JD52" s="85"/>
      <c r="JE52" s="85"/>
      <c r="JF52" s="85"/>
      <c r="JG52" s="85"/>
      <c r="JH52" s="85"/>
      <c r="JI52" s="85"/>
      <c r="JJ52" s="85"/>
      <c r="JK52" s="85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5">
        <f>データ!$B$11</f>
        <v>41275</v>
      </c>
      <c r="KI52" s="85"/>
      <c r="KJ52" s="85"/>
      <c r="KK52" s="85"/>
      <c r="KL52" s="85"/>
      <c r="KM52" s="85"/>
      <c r="KN52" s="85"/>
      <c r="KO52" s="85"/>
      <c r="KP52" s="85"/>
      <c r="KQ52" s="85"/>
      <c r="KR52" s="85"/>
      <c r="KS52" s="85"/>
      <c r="KT52" s="85"/>
      <c r="KU52" s="85"/>
      <c r="KV52" s="85">
        <f>データ!$C$11</f>
        <v>41640</v>
      </c>
      <c r="KW52" s="85"/>
      <c r="KX52" s="85"/>
      <c r="KY52" s="85"/>
      <c r="KZ52" s="85"/>
      <c r="LA52" s="85"/>
      <c r="LB52" s="85"/>
      <c r="LC52" s="85"/>
      <c r="LD52" s="85"/>
      <c r="LE52" s="85"/>
      <c r="LF52" s="85"/>
      <c r="LG52" s="85"/>
      <c r="LH52" s="85"/>
      <c r="LI52" s="85"/>
      <c r="LJ52" s="85">
        <f>データ!$D$11</f>
        <v>42005</v>
      </c>
      <c r="LK52" s="85"/>
      <c r="LL52" s="85"/>
      <c r="LM52" s="85"/>
      <c r="LN52" s="85"/>
      <c r="LO52" s="85"/>
      <c r="LP52" s="85"/>
      <c r="LQ52" s="85"/>
      <c r="LR52" s="85"/>
      <c r="LS52" s="85"/>
      <c r="LT52" s="85"/>
      <c r="LU52" s="85"/>
      <c r="LV52" s="85"/>
      <c r="LW52" s="85"/>
      <c r="LX52" s="85">
        <f>データ!$E$11</f>
        <v>42370</v>
      </c>
      <c r="LY52" s="85"/>
      <c r="LZ52" s="85"/>
      <c r="MA52" s="85"/>
      <c r="MB52" s="85"/>
      <c r="MC52" s="85"/>
      <c r="MD52" s="85"/>
      <c r="ME52" s="85"/>
      <c r="MF52" s="85"/>
      <c r="MG52" s="85"/>
      <c r="MH52" s="85"/>
      <c r="MI52" s="85"/>
      <c r="MJ52" s="85"/>
      <c r="MK52" s="85"/>
      <c r="ML52" s="85">
        <f>データ!$F$11</f>
        <v>42736</v>
      </c>
      <c r="MM52" s="85"/>
      <c r="MN52" s="85"/>
      <c r="MO52" s="85"/>
      <c r="MP52" s="85"/>
      <c r="MQ52" s="85"/>
      <c r="MR52" s="85"/>
      <c r="MS52" s="85"/>
      <c r="MT52" s="85"/>
      <c r="MU52" s="85"/>
      <c r="MV52" s="85"/>
      <c r="MW52" s="85"/>
      <c r="MX52" s="85"/>
      <c r="MY52" s="85"/>
      <c r="MZ52" s="4"/>
      <c r="NA52" s="4"/>
      <c r="NB52" s="4"/>
      <c r="NC52" s="4"/>
      <c r="ND52" s="4"/>
      <c r="NE52" s="4"/>
      <c r="NF52" s="4"/>
      <c r="NG52" s="22"/>
      <c r="NH52" s="2"/>
      <c r="NI52" s="89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1"/>
    </row>
    <row r="53" spans="1:387" ht="13.5" customHeight="1" x14ac:dyDescent="0.15">
      <c r="A53" s="2"/>
      <c r="B53" s="21"/>
      <c r="C53" s="4"/>
      <c r="D53" s="4"/>
      <c r="E53" s="4"/>
      <c r="F53" s="4"/>
      <c r="I53" s="82" t="s">
        <v>27</v>
      </c>
      <c r="J53" s="82"/>
      <c r="K53" s="82"/>
      <c r="L53" s="82"/>
      <c r="M53" s="82"/>
      <c r="N53" s="82"/>
      <c r="O53" s="82"/>
      <c r="P53" s="82"/>
      <c r="Q53" s="82"/>
      <c r="R53" s="83">
        <f>データ!BF7</f>
        <v>13.3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データ!BG7</f>
        <v>12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データ!BH7</f>
        <v>10.3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データ!BI7</f>
        <v>12.4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データ!BJ7</f>
        <v>12.3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2" t="s">
        <v>27</v>
      </c>
      <c r="CX53" s="82"/>
      <c r="CY53" s="82"/>
      <c r="CZ53" s="82"/>
      <c r="DA53" s="82"/>
      <c r="DB53" s="82"/>
      <c r="DC53" s="82"/>
      <c r="DD53" s="82"/>
      <c r="DE53" s="82"/>
      <c r="DF53" s="83">
        <f>データ!BQ7</f>
        <v>31.6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データ!BR7</f>
        <v>35.9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データ!BS7</f>
        <v>19.899999999999999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データ!BT7</f>
        <v>17.8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データ!BU7</f>
        <v>27.7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2" t="s">
        <v>27</v>
      </c>
      <c r="GL53" s="82"/>
      <c r="GM53" s="82"/>
      <c r="GN53" s="82"/>
      <c r="GO53" s="82"/>
      <c r="GP53" s="82"/>
      <c r="GQ53" s="82"/>
      <c r="GR53" s="82"/>
      <c r="GS53" s="82"/>
      <c r="GT53" s="83">
        <f>データ!CB7</f>
        <v>23.7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データ!CC7</f>
        <v>30.2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データ!CD7</f>
        <v>30.7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データ!CE7</f>
        <v>38.4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データ!CF7</f>
        <v>26.1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2" t="s">
        <v>27</v>
      </c>
      <c r="JZ53" s="82"/>
      <c r="KA53" s="82"/>
      <c r="KB53" s="82"/>
      <c r="KC53" s="82"/>
      <c r="KD53" s="82"/>
      <c r="KE53" s="82"/>
      <c r="KF53" s="82"/>
      <c r="KG53" s="82"/>
      <c r="KH53" s="102">
        <f>データ!CM7</f>
        <v>-3230</v>
      </c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>
        <f>データ!CN7</f>
        <v>-1886</v>
      </c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>
        <f>データ!CO7</f>
        <v>-3979</v>
      </c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102"/>
      <c r="LV53" s="102"/>
      <c r="LW53" s="102"/>
      <c r="LX53" s="102">
        <f>データ!CP7</f>
        <v>-2309</v>
      </c>
      <c r="LY53" s="102"/>
      <c r="LZ53" s="102"/>
      <c r="MA53" s="102"/>
      <c r="MB53" s="102"/>
      <c r="MC53" s="102"/>
      <c r="MD53" s="102"/>
      <c r="ME53" s="102"/>
      <c r="MF53" s="102"/>
      <c r="MG53" s="102"/>
      <c r="MH53" s="102"/>
      <c r="MI53" s="102"/>
      <c r="MJ53" s="102"/>
      <c r="MK53" s="102"/>
      <c r="ML53" s="102">
        <f>データ!CQ7</f>
        <v>-3088</v>
      </c>
      <c r="MM53" s="102"/>
      <c r="MN53" s="102"/>
      <c r="MO53" s="102"/>
      <c r="MP53" s="102"/>
      <c r="MQ53" s="102"/>
      <c r="MR53" s="102"/>
      <c r="MS53" s="102"/>
      <c r="MT53" s="102"/>
      <c r="MU53" s="102"/>
      <c r="MV53" s="102"/>
      <c r="MW53" s="102"/>
      <c r="MX53" s="102"/>
      <c r="MY53" s="102"/>
      <c r="MZ53" s="4"/>
      <c r="NA53" s="4"/>
      <c r="NB53" s="4"/>
      <c r="NC53" s="4"/>
      <c r="ND53" s="4"/>
      <c r="NE53" s="4"/>
      <c r="NF53" s="4"/>
      <c r="NG53" s="22"/>
      <c r="NH53" s="2"/>
      <c r="NI53" s="89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1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2" t="s">
        <v>29</v>
      </c>
      <c r="J54" s="82"/>
      <c r="K54" s="82"/>
      <c r="L54" s="82"/>
      <c r="M54" s="82"/>
      <c r="N54" s="82"/>
      <c r="O54" s="82"/>
      <c r="P54" s="82"/>
      <c r="Q54" s="82"/>
      <c r="R54" s="83">
        <f>データ!BK7</f>
        <v>17.3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データ!BL7</f>
        <v>16.7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データ!BM7</f>
        <v>17.399999999999999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データ!BN7</f>
        <v>16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データ!BO7</f>
        <v>15.6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2" t="s">
        <v>29</v>
      </c>
      <c r="CX54" s="82"/>
      <c r="CY54" s="82"/>
      <c r="CZ54" s="82"/>
      <c r="DA54" s="82"/>
      <c r="DB54" s="82"/>
      <c r="DC54" s="82"/>
      <c r="DD54" s="82"/>
      <c r="DE54" s="82"/>
      <c r="DF54" s="83">
        <f>データ!BV7</f>
        <v>39.9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データ!BW7</f>
        <v>38.4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データ!BX7</f>
        <v>35.799999999999997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データ!BY7</f>
        <v>39.4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データ!BZ7</f>
        <v>41.5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2" t="s">
        <v>29</v>
      </c>
      <c r="GL54" s="82"/>
      <c r="GM54" s="82"/>
      <c r="GN54" s="82"/>
      <c r="GO54" s="82"/>
      <c r="GP54" s="82"/>
      <c r="GQ54" s="82"/>
      <c r="GR54" s="82"/>
      <c r="GS54" s="82"/>
      <c r="GT54" s="83">
        <f>データ!CG7</f>
        <v>-23.1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データ!CH7</f>
        <v>-22.8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データ!CI7</f>
        <v>-17.100000000000001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データ!CJ7</f>
        <v>-18.899999999999999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データ!CK7</f>
        <v>-20.100000000000001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2" t="s">
        <v>29</v>
      </c>
      <c r="JZ54" s="82"/>
      <c r="KA54" s="82"/>
      <c r="KB54" s="82"/>
      <c r="KC54" s="82"/>
      <c r="KD54" s="82"/>
      <c r="KE54" s="82"/>
      <c r="KF54" s="82"/>
      <c r="KG54" s="82"/>
      <c r="KH54" s="99">
        <f>データ!CR7</f>
        <v>-7408</v>
      </c>
      <c r="KI54" s="100"/>
      <c r="KJ54" s="100"/>
      <c r="KK54" s="100"/>
      <c r="KL54" s="100"/>
      <c r="KM54" s="100"/>
      <c r="KN54" s="100"/>
      <c r="KO54" s="100"/>
      <c r="KP54" s="100"/>
      <c r="KQ54" s="100"/>
      <c r="KR54" s="100"/>
      <c r="KS54" s="100"/>
      <c r="KT54" s="100"/>
      <c r="KU54" s="101"/>
      <c r="KV54" s="99">
        <f>データ!CS7</f>
        <v>-10419</v>
      </c>
      <c r="KW54" s="100"/>
      <c r="KX54" s="100"/>
      <c r="KY54" s="100"/>
      <c r="KZ54" s="100"/>
      <c r="LA54" s="100"/>
      <c r="LB54" s="100"/>
      <c r="LC54" s="100"/>
      <c r="LD54" s="100"/>
      <c r="LE54" s="100"/>
      <c r="LF54" s="100"/>
      <c r="LG54" s="100"/>
      <c r="LH54" s="100"/>
      <c r="LI54" s="101"/>
      <c r="LJ54" s="99">
        <f>データ!CT7</f>
        <v>-9739</v>
      </c>
      <c r="LK54" s="100"/>
      <c r="LL54" s="100"/>
      <c r="LM54" s="100"/>
      <c r="LN54" s="100"/>
      <c r="LO54" s="100"/>
      <c r="LP54" s="100"/>
      <c r="LQ54" s="100"/>
      <c r="LR54" s="100"/>
      <c r="LS54" s="100"/>
      <c r="LT54" s="100"/>
      <c r="LU54" s="100"/>
      <c r="LV54" s="100"/>
      <c r="LW54" s="101"/>
      <c r="LX54" s="99">
        <f>データ!CU7</f>
        <v>-10274</v>
      </c>
      <c r="LY54" s="100"/>
      <c r="LZ54" s="100"/>
      <c r="MA54" s="100"/>
      <c r="MB54" s="100"/>
      <c r="MC54" s="100"/>
      <c r="MD54" s="100"/>
      <c r="ME54" s="100"/>
      <c r="MF54" s="100"/>
      <c r="MG54" s="100"/>
      <c r="MH54" s="100"/>
      <c r="MI54" s="100"/>
      <c r="MJ54" s="100"/>
      <c r="MK54" s="101"/>
      <c r="ML54" s="99">
        <f>データ!CV7</f>
        <v>-13530</v>
      </c>
      <c r="MM54" s="100"/>
      <c r="MN54" s="100"/>
      <c r="MO54" s="100"/>
      <c r="MP54" s="100"/>
      <c r="MQ54" s="100"/>
      <c r="MR54" s="100"/>
      <c r="MS54" s="100"/>
      <c r="MT54" s="100"/>
      <c r="MU54" s="100"/>
      <c r="MV54" s="100"/>
      <c r="MW54" s="100"/>
      <c r="MX54" s="100"/>
      <c r="MY54" s="101"/>
      <c r="MZ54" s="4"/>
      <c r="NA54" s="4"/>
      <c r="NB54" s="4"/>
      <c r="NC54" s="4"/>
      <c r="ND54" s="4"/>
      <c r="NE54" s="4"/>
      <c r="NF54" s="4"/>
      <c r="NG54" s="22"/>
      <c r="NH54" s="2"/>
      <c r="NI54" s="89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1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89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1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81" t="s">
        <v>35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4"/>
      <c r="CN56" s="4"/>
      <c r="CO56" s="4"/>
      <c r="CP56" s="4"/>
      <c r="CQ56" s="4"/>
      <c r="CR56" s="4"/>
      <c r="CS56" s="4"/>
      <c r="CT56" s="4"/>
      <c r="CU56" s="4"/>
      <c r="CV56" s="81" t="s">
        <v>36</v>
      </c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23"/>
      <c r="GB56" s="23"/>
      <c r="GC56" s="23"/>
      <c r="GD56" s="23"/>
      <c r="GE56" s="23"/>
      <c r="GF56" s="23"/>
      <c r="GG56" s="23"/>
      <c r="GH56" s="23"/>
      <c r="GI56" s="23"/>
      <c r="GJ56" s="81" t="s">
        <v>37</v>
      </c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4"/>
      <c r="JP56" s="4"/>
      <c r="JQ56" s="4"/>
      <c r="JR56" s="4"/>
      <c r="JS56" s="4"/>
      <c r="JT56" s="4"/>
      <c r="JU56" s="4"/>
      <c r="JV56" s="4"/>
      <c r="JW56" s="4"/>
      <c r="JX56" s="81" t="s">
        <v>38</v>
      </c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23"/>
      <c r="ND56" s="23"/>
      <c r="NE56" s="23"/>
      <c r="NF56" s="23"/>
      <c r="NG56" s="22"/>
      <c r="NH56" s="2"/>
      <c r="NI56" s="89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1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4"/>
      <c r="CN57" s="4"/>
      <c r="CO57" s="4"/>
      <c r="CP57" s="4"/>
      <c r="CQ57" s="4"/>
      <c r="CR57" s="4"/>
      <c r="CS57" s="4"/>
      <c r="CT57" s="4"/>
      <c r="CU57" s="4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23"/>
      <c r="GB57" s="23"/>
      <c r="GC57" s="23"/>
      <c r="GD57" s="23"/>
      <c r="GE57" s="23"/>
      <c r="GF57" s="23"/>
      <c r="GG57" s="23"/>
      <c r="GH57" s="23"/>
      <c r="GI57" s="23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  <c r="JA57" s="81"/>
      <c r="JB57" s="81"/>
      <c r="JC57" s="81"/>
      <c r="JD57" s="81"/>
      <c r="JE57" s="81"/>
      <c r="JF57" s="81"/>
      <c r="JG57" s="81"/>
      <c r="JH57" s="81"/>
      <c r="JI57" s="81"/>
      <c r="JJ57" s="81"/>
      <c r="JK57" s="81"/>
      <c r="JL57" s="81"/>
      <c r="JM57" s="81"/>
      <c r="JN57" s="81"/>
      <c r="JO57" s="4"/>
      <c r="JP57" s="4"/>
      <c r="JQ57" s="4"/>
      <c r="JR57" s="4"/>
      <c r="JS57" s="4"/>
      <c r="JT57" s="4"/>
      <c r="JU57" s="4"/>
      <c r="JV57" s="4"/>
      <c r="JW57" s="4"/>
      <c r="JX57" s="81"/>
      <c r="JY57" s="81"/>
      <c r="JZ57" s="81"/>
      <c r="KA57" s="81"/>
      <c r="KB57" s="81"/>
      <c r="KC57" s="81"/>
      <c r="KD57" s="81"/>
      <c r="KE57" s="81"/>
      <c r="KF57" s="81"/>
      <c r="KG57" s="81"/>
      <c r="KH57" s="81"/>
      <c r="KI57" s="81"/>
      <c r="KJ57" s="81"/>
      <c r="KK57" s="81"/>
      <c r="KL57" s="81"/>
      <c r="KM57" s="81"/>
      <c r="KN57" s="81"/>
      <c r="KO57" s="81"/>
      <c r="KP57" s="81"/>
      <c r="KQ57" s="81"/>
      <c r="KR57" s="81"/>
      <c r="KS57" s="81"/>
      <c r="KT57" s="81"/>
      <c r="KU57" s="81"/>
      <c r="KV57" s="81"/>
      <c r="KW57" s="81"/>
      <c r="KX57" s="81"/>
      <c r="KY57" s="81"/>
      <c r="KZ57" s="81"/>
      <c r="LA57" s="81"/>
      <c r="LB57" s="81"/>
      <c r="LC57" s="81"/>
      <c r="LD57" s="81"/>
      <c r="LE57" s="81"/>
      <c r="LF57" s="81"/>
      <c r="LG57" s="81"/>
      <c r="LH57" s="81"/>
      <c r="LI57" s="81"/>
      <c r="LJ57" s="81"/>
      <c r="LK57" s="81"/>
      <c r="LL57" s="81"/>
      <c r="LM57" s="81"/>
      <c r="LN57" s="81"/>
      <c r="LO57" s="81"/>
      <c r="LP57" s="81"/>
      <c r="LQ57" s="81"/>
      <c r="LR57" s="81"/>
      <c r="LS57" s="81"/>
      <c r="LT57" s="81"/>
      <c r="LU57" s="81"/>
      <c r="LV57" s="81"/>
      <c r="LW57" s="81"/>
      <c r="LX57" s="81"/>
      <c r="LY57" s="81"/>
      <c r="LZ57" s="81"/>
      <c r="MA57" s="81"/>
      <c r="MB57" s="81"/>
      <c r="MC57" s="81"/>
      <c r="MD57" s="81"/>
      <c r="ME57" s="81"/>
      <c r="MF57" s="81"/>
      <c r="MG57" s="81"/>
      <c r="MH57" s="81"/>
      <c r="MI57" s="81"/>
      <c r="MJ57" s="81"/>
      <c r="MK57" s="81"/>
      <c r="ML57" s="81"/>
      <c r="MM57" s="81"/>
      <c r="MN57" s="81"/>
      <c r="MO57" s="81"/>
      <c r="MP57" s="81"/>
      <c r="MQ57" s="81"/>
      <c r="MR57" s="81"/>
      <c r="MS57" s="81"/>
      <c r="MT57" s="81"/>
      <c r="MU57" s="81"/>
      <c r="MV57" s="81"/>
      <c r="MW57" s="81"/>
      <c r="MX57" s="81"/>
      <c r="MY57" s="81"/>
      <c r="MZ57" s="81"/>
      <c r="NA57" s="81"/>
      <c r="NB57" s="81"/>
      <c r="NC57" s="23"/>
      <c r="ND57" s="23"/>
      <c r="NE57" s="23"/>
      <c r="NF57" s="23"/>
      <c r="NG57" s="22"/>
      <c r="NH57" s="2"/>
      <c r="NI57" s="89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1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89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1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89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1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97" t="s">
        <v>39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20"/>
      <c r="NC60" s="20"/>
      <c r="ND60" s="20"/>
      <c r="NE60" s="20"/>
      <c r="NF60" s="20"/>
      <c r="NG60" s="29"/>
      <c r="NH60" s="2"/>
      <c r="NI60" s="89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1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20"/>
      <c r="NC61" s="20"/>
      <c r="ND61" s="20"/>
      <c r="NE61" s="20"/>
      <c r="NF61" s="20"/>
      <c r="NG61" s="29"/>
      <c r="NH61" s="2"/>
      <c r="NI61" s="89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1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89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1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6" t="s">
        <v>40</v>
      </c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89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1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2"/>
      <c r="NJ64" s="93"/>
      <c r="NK64" s="93"/>
      <c r="NL64" s="93"/>
      <c r="NM64" s="93"/>
      <c r="NN64" s="93"/>
      <c r="NO64" s="93"/>
      <c r="NP64" s="93"/>
      <c r="NQ64" s="93"/>
      <c r="NR64" s="93"/>
      <c r="NS64" s="93"/>
      <c r="NT64" s="93"/>
      <c r="NU64" s="93"/>
      <c r="NV64" s="93"/>
      <c r="NW64" s="94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86" t="s">
        <v>41</v>
      </c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8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89" t="s">
        <v>147</v>
      </c>
      <c r="NJ66" s="90"/>
      <c r="NK66" s="90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90"/>
      <c r="NW66" s="91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5" t="str">
        <f>データ!DI6</f>
        <v>-</v>
      </c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89"/>
      <c r="NJ67" s="90"/>
      <c r="NK67" s="90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90"/>
      <c r="NW67" s="91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89"/>
      <c r="NJ68" s="90"/>
      <c r="NK68" s="90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90"/>
      <c r="NW68" s="91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89"/>
      <c r="NJ69" s="90"/>
      <c r="NK69" s="90"/>
      <c r="NL69" s="90"/>
      <c r="NM69" s="90"/>
      <c r="NN69" s="90"/>
      <c r="NO69" s="90"/>
      <c r="NP69" s="90"/>
      <c r="NQ69" s="90"/>
      <c r="NR69" s="90"/>
      <c r="NS69" s="90"/>
      <c r="NT69" s="90"/>
      <c r="NU69" s="90"/>
      <c r="NV69" s="90"/>
      <c r="NW69" s="91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89"/>
      <c r="NJ70" s="90"/>
      <c r="NK70" s="90"/>
      <c r="NL70" s="90"/>
      <c r="NM70" s="90"/>
      <c r="NN70" s="90"/>
      <c r="NO70" s="90"/>
      <c r="NP70" s="90"/>
      <c r="NQ70" s="90"/>
      <c r="NR70" s="90"/>
      <c r="NS70" s="90"/>
      <c r="NT70" s="90"/>
      <c r="NU70" s="90"/>
      <c r="NV70" s="90"/>
      <c r="NW70" s="91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89"/>
      <c r="NJ71" s="90"/>
      <c r="NK71" s="90"/>
      <c r="NL71" s="90"/>
      <c r="NM71" s="90"/>
      <c r="NN71" s="90"/>
      <c r="NO71" s="90"/>
      <c r="NP71" s="90"/>
      <c r="NQ71" s="90"/>
      <c r="NR71" s="90"/>
      <c r="NS71" s="90"/>
      <c r="NT71" s="90"/>
      <c r="NU71" s="90"/>
      <c r="NV71" s="90"/>
      <c r="NW71" s="91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6" t="s">
        <v>42</v>
      </c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89"/>
      <c r="NJ72" s="90"/>
      <c r="NK72" s="90"/>
      <c r="NL72" s="90"/>
      <c r="NM72" s="90"/>
      <c r="NN72" s="90"/>
      <c r="NO72" s="90"/>
      <c r="NP72" s="90"/>
      <c r="NQ72" s="90"/>
      <c r="NR72" s="90"/>
      <c r="NS72" s="90"/>
      <c r="NT72" s="90"/>
      <c r="NU72" s="90"/>
      <c r="NV72" s="90"/>
      <c r="NW72" s="91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89"/>
      <c r="NJ73" s="90"/>
      <c r="NK73" s="90"/>
      <c r="NL73" s="90"/>
      <c r="NM73" s="90"/>
      <c r="NN73" s="90"/>
      <c r="NO73" s="90"/>
      <c r="NP73" s="90"/>
      <c r="NQ73" s="90"/>
      <c r="NR73" s="90"/>
      <c r="NS73" s="90"/>
      <c r="NT73" s="90"/>
      <c r="NU73" s="90"/>
      <c r="NV73" s="90"/>
      <c r="NW73" s="91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89"/>
      <c r="NJ74" s="90"/>
      <c r="NK74" s="90"/>
      <c r="NL74" s="90"/>
      <c r="NM74" s="90"/>
      <c r="NN74" s="90"/>
      <c r="NO74" s="90"/>
      <c r="NP74" s="90"/>
      <c r="NQ74" s="90"/>
      <c r="NR74" s="90"/>
      <c r="NS74" s="90"/>
      <c r="NT74" s="90"/>
      <c r="NU74" s="90"/>
      <c r="NV74" s="90"/>
      <c r="NW74" s="91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89"/>
      <c r="NJ75" s="90"/>
      <c r="NK75" s="90"/>
      <c r="NL75" s="90"/>
      <c r="NM75" s="90"/>
      <c r="NN75" s="90"/>
      <c r="NO75" s="90"/>
      <c r="NP75" s="90"/>
      <c r="NQ75" s="90"/>
      <c r="NR75" s="90"/>
      <c r="NS75" s="90"/>
      <c r="NT75" s="90"/>
      <c r="NU75" s="90"/>
      <c r="NV75" s="90"/>
      <c r="NW75" s="91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>
        <f>データ!$C$11</f>
        <v>41640</v>
      </c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>
        <f>データ!$D$11</f>
        <v>42005</v>
      </c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>
        <f>データ!$E$11</f>
        <v>42370</v>
      </c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>
        <f>データ!$F$11</f>
        <v>42736</v>
      </c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5">
        <f>データ!DJ6</f>
        <v>34195</v>
      </c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5">
        <f>データ!$B$11</f>
        <v>41275</v>
      </c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>
        <f>データ!$C$11</f>
        <v>41640</v>
      </c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>
        <f>データ!$D$11</f>
        <v>42005</v>
      </c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>
        <f>データ!$E$11</f>
        <v>42370</v>
      </c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>
        <f>データ!$F$11</f>
        <v>42736</v>
      </c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5">
        <f>データ!$B$11</f>
        <v>41275</v>
      </c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>
        <f>データ!$C$11</f>
        <v>41640</v>
      </c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>
        <f>データ!$D$11</f>
        <v>42005</v>
      </c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>
        <f>データ!$E$11</f>
        <v>42370</v>
      </c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>
        <f>データ!$F$11</f>
        <v>42736</v>
      </c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4"/>
      <c r="NA76" s="4"/>
      <c r="NB76" s="4"/>
      <c r="NC76" s="4"/>
      <c r="ND76" s="4"/>
      <c r="NE76" s="4"/>
      <c r="NF76" s="34"/>
      <c r="NG76" s="22"/>
      <c r="NH76" s="2"/>
      <c r="NI76" s="89"/>
      <c r="NJ76" s="90"/>
      <c r="NK76" s="90"/>
      <c r="NL76" s="90"/>
      <c r="NM76" s="90"/>
      <c r="NN76" s="90"/>
      <c r="NO76" s="90"/>
      <c r="NP76" s="90"/>
      <c r="NQ76" s="90"/>
      <c r="NR76" s="90"/>
      <c r="NS76" s="90"/>
      <c r="NT76" s="90"/>
      <c r="NU76" s="90"/>
      <c r="NV76" s="90"/>
      <c r="NW76" s="91"/>
    </row>
    <row r="77" spans="1:387" ht="13.5" customHeight="1" x14ac:dyDescent="0.15">
      <c r="A77" s="2"/>
      <c r="B77" s="21"/>
      <c r="C77" s="4"/>
      <c r="D77" s="4"/>
      <c r="E77" s="4"/>
      <c r="F77" s="4"/>
      <c r="I77" s="82" t="s">
        <v>27</v>
      </c>
      <c r="J77" s="82"/>
      <c r="K77" s="82"/>
      <c r="L77" s="82"/>
      <c r="M77" s="82"/>
      <c r="N77" s="82"/>
      <c r="O77" s="82"/>
      <c r="P77" s="82"/>
      <c r="Q77" s="82"/>
      <c r="R77" s="84" t="str">
        <f>データ!CX7</f>
        <v xml:space="preserve">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データ!CY7</f>
        <v xml:space="preserve">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データ!CZ7</f>
        <v xml:space="preserve">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データ!DA7</f>
        <v xml:space="preserve">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データ!DB7</f>
        <v xml:space="preserve">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2" t="s">
        <v>27</v>
      </c>
      <c r="GL77" s="82"/>
      <c r="GM77" s="82"/>
      <c r="GN77" s="82"/>
      <c r="GO77" s="82"/>
      <c r="GP77" s="82"/>
      <c r="GQ77" s="82"/>
      <c r="GR77" s="82"/>
      <c r="GS77" s="82"/>
      <c r="GT77" s="84" t="str">
        <f>データ!DK7</f>
        <v xml:space="preserve">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データ!DL7</f>
        <v xml:space="preserve">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データ!DM7</f>
        <v xml:space="preserve">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データ!DN7</f>
        <v xml:space="preserve">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データ!DO7</f>
        <v xml:space="preserve">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2" t="s">
        <v>27</v>
      </c>
      <c r="JZ77" s="82"/>
      <c r="KA77" s="82"/>
      <c r="KB77" s="82"/>
      <c r="KC77" s="82"/>
      <c r="KD77" s="82"/>
      <c r="KE77" s="82"/>
      <c r="KF77" s="82"/>
      <c r="KG77" s="82"/>
      <c r="KH77" s="83">
        <f>データ!DV7</f>
        <v>0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データ!DW7</f>
        <v>0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データ!DX7</f>
        <v>0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データ!DY7</f>
        <v>0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データ!DZ7</f>
        <v>0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4"/>
      <c r="NG77" s="22"/>
      <c r="NH77" s="2"/>
      <c r="NI77" s="89"/>
      <c r="NJ77" s="90"/>
      <c r="NK77" s="90"/>
      <c r="NL77" s="90"/>
      <c r="NM77" s="90"/>
      <c r="NN77" s="90"/>
      <c r="NO77" s="90"/>
      <c r="NP77" s="90"/>
      <c r="NQ77" s="90"/>
      <c r="NR77" s="90"/>
      <c r="NS77" s="90"/>
      <c r="NT77" s="90"/>
      <c r="NU77" s="90"/>
      <c r="NV77" s="90"/>
      <c r="NW77" s="91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2" t="s">
        <v>29</v>
      </c>
      <c r="J78" s="82"/>
      <c r="K78" s="82"/>
      <c r="L78" s="82"/>
      <c r="M78" s="82"/>
      <c r="N78" s="82"/>
      <c r="O78" s="82"/>
      <c r="P78" s="82"/>
      <c r="Q78" s="82"/>
      <c r="R78" s="84" t="str">
        <f>データ!DC7</f>
        <v xml:space="preserve">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データ!DD7</f>
        <v xml:space="preserve">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データ!DE7</f>
        <v xml:space="preserve">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データ!DF7</f>
        <v xml:space="preserve">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データ!DG7</f>
        <v xml:space="preserve">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2" t="s">
        <v>29</v>
      </c>
      <c r="GL78" s="82"/>
      <c r="GM78" s="82"/>
      <c r="GN78" s="82"/>
      <c r="GO78" s="82"/>
      <c r="GP78" s="82"/>
      <c r="GQ78" s="82"/>
      <c r="GR78" s="82"/>
      <c r="GS78" s="82"/>
      <c r="GT78" s="84" t="str">
        <f>データ!DP7</f>
        <v xml:space="preserve">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データ!DQ7</f>
        <v xml:space="preserve">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データ!DR7</f>
        <v xml:space="preserve">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データ!DS7</f>
        <v xml:space="preserve">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データ!DT7</f>
        <v xml:space="preserve">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2" t="s">
        <v>29</v>
      </c>
      <c r="JZ78" s="82"/>
      <c r="KA78" s="82"/>
      <c r="KB78" s="82"/>
      <c r="KC78" s="82"/>
      <c r="KD78" s="82"/>
      <c r="KE78" s="82"/>
      <c r="KF78" s="82"/>
      <c r="KG78" s="82"/>
      <c r="KH78" s="83">
        <f>データ!EA7</f>
        <v>48.8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データ!EB7</f>
        <v>48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データ!EC7</f>
        <v>41.2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データ!ED7</f>
        <v>38.5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データ!EE7</f>
        <v>34.200000000000003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4"/>
      <c r="NG78" s="22"/>
      <c r="NH78" s="2"/>
      <c r="NI78" s="89"/>
      <c r="NJ78" s="90"/>
      <c r="NK78" s="90"/>
      <c r="NL78" s="90"/>
      <c r="NM78" s="90"/>
      <c r="NN78" s="90"/>
      <c r="NO78" s="90"/>
      <c r="NP78" s="90"/>
      <c r="NQ78" s="90"/>
      <c r="NR78" s="90"/>
      <c r="NS78" s="90"/>
      <c r="NT78" s="90"/>
      <c r="NU78" s="90"/>
      <c r="NV78" s="90"/>
      <c r="NW78" s="91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89"/>
      <c r="NJ79" s="90"/>
      <c r="NK79" s="90"/>
      <c r="NL79" s="90"/>
      <c r="NM79" s="90"/>
      <c r="NN79" s="90"/>
      <c r="NO79" s="90"/>
      <c r="NP79" s="90"/>
      <c r="NQ79" s="90"/>
      <c r="NR79" s="90"/>
      <c r="NS79" s="90"/>
      <c r="NT79" s="90"/>
      <c r="NU79" s="90"/>
      <c r="NV79" s="90"/>
      <c r="NW79" s="91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81" t="s">
        <v>43</v>
      </c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81" t="s">
        <v>44</v>
      </c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81"/>
      <c r="JL80" s="81"/>
      <c r="JM80" s="81"/>
      <c r="JN80" s="81"/>
      <c r="JO80" s="4"/>
      <c r="JP80" s="4"/>
      <c r="JQ80" s="4"/>
      <c r="JR80" s="4"/>
      <c r="JS80" s="4"/>
      <c r="JT80" s="4"/>
      <c r="JU80" s="4"/>
      <c r="JV80" s="4"/>
      <c r="JW80" s="4"/>
      <c r="JX80" s="81" t="s">
        <v>45</v>
      </c>
      <c r="JY80" s="81"/>
      <c r="JZ80" s="81"/>
      <c r="KA80" s="81"/>
      <c r="KB80" s="81"/>
      <c r="KC80" s="81"/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/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/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/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81"/>
      <c r="NB80" s="81"/>
      <c r="NC80" s="23"/>
      <c r="ND80" s="23"/>
      <c r="NE80" s="23"/>
      <c r="NF80" s="23"/>
      <c r="NG80" s="22"/>
      <c r="NH80" s="2"/>
      <c r="NI80" s="89"/>
      <c r="NJ80" s="90"/>
      <c r="NK80" s="90"/>
      <c r="NL80" s="90"/>
      <c r="NM80" s="90"/>
      <c r="NN80" s="90"/>
      <c r="NO80" s="90"/>
      <c r="NP80" s="90"/>
      <c r="NQ80" s="90"/>
      <c r="NR80" s="90"/>
      <c r="NS80" s="90"/>
      <c r="NT80" s="90"/>
      <c r="NU80" s="90"/>
      <c r="NV80" s="90"/>
      <c r="NW80" s="91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81"/>
      <c r="JL81" s="81"/>
      <c r="JM81" s="81"/>
      <c r="JN81" s="81"/>
      <c r="JO81" s="4"/>
      <c r="JP81" s="4"/>
      <c r="JQ81" s="4"/>
      <c r="JR81" s="4"/>
      <c r="JS81" s="4"/>
      <c r="JT81" s="4"/>
      <c r="JU81" s="4"/>
      <c r="JV81" s="4"/>
      <c r="JW81" s="4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  <c r="KJ81" s="81"/>
      <c r="KK81" s="81"/>
      <c r="KL81" s="81"/>
      <c r="KM81" s="81"/>
      <c r="KN81" s="81"/>
      <c r="KO81" s="81"/>
      <c r="KP81" s="81"/>
      <c r="KQ81" s="81"/>
      <c r="KR81" s="81"/>
      <c r="KS81" s="81"/>
      <c r="KT81" s="81"/>
      <c r="KU81" s="81"/>
      <c r="KV81" s="81"/>
      <c r="KW81" s="81"/>
      <c r="KX81" s="81"/>
      <c r="KY81" s="81"/>
      <c r="KZ81" s="81"/>
      <c r="LA81" s="81"/>
      <c r="LB81" s="81"/>
      <c r="LC81" s="81"/>
      <c r="LD81" s="81"/>
      <c r="LE81" s="81"/>
      <c r="LF81" s="81"/>
      <c r="LG81" s="81"/>
      <c r="LH81" s="81"/>
      <c r="LI81" s="81"/>
      <c r="LJ81" s="81"/>
      <c r="LK81" s="81"/>
      <c r="LL81" s="81"/>
      <c r="LM81" s="81"/>
      <c r="LN81" s="81"/>
      <c r="LO81" s="81"/>
      <c r="LP81" s="81"/>
      <c r="LQ81" s="81"/>
      <c r="LR81" s="81"/>
      <c r="LS81" s="81"/>
      <c r="LT81" s="81"/>
      <c r="LU81" s="81"/>
      <c r="LV81" s="81"/>
      <c r="LW81" s="81"/>
      <c r="LX81" s="81"/>
      <c r="LY81" s="81"/>
      <c r="LZ81" s="81"/>
      <c r="MA81" s="81"/>
      <c r="MB81" s="81"/>
      <c r="MC81" s="81"/>
      <c r="MD81" s="81"/>
      <c r="ME81" s="81"/>
      <c r="MF81" s="81"/>
      <c r="MG81" s="81"/>
      <c r="MH81" s="81"/>
      <c r="MI81" s="81"/>
      <c r="MJ81" s="81"/>
      <c r="MK81" s="81"/>
      <c r="ML81" s="81"/>
      <c r="MM81" s="81"/>
      <c r="MN81" s="81"/>
      <c r="MO81" s="81"/>
      <c r="MP81" s="81"/>
      <c r="MQ81" s="81"/>
      <c r="MR81" s="81"/>
      <c r="MS81" s="81"/>
      <c r="MT81" s="81"/>
      <c r="MU81" s="81"/>
      <c r="MV81" s="81"/>
      <c r="MW81" s="81"/>
      <c r="MX81" s="81"/>
      <c r="MY81" s="81"/>
      <c r="MZ81" s="81"/>
      <c r="NA81" s="81"/>
      <c r="NB81" s="81"/>
      <c r="NC81" s="23"/>
      <c r="ND81" s="23"/>
      <c r="NE81" s="23"/>
      <c r="NF81" s="23"/>
      <c r="NG81" s="22"/>
      <c r="NH81" s="2"/>
      <c r="NI81" s="89"/>
      <c r="NJ81" s="90"/>
      <c r="NK81" s="90"/>
      <c r="NL81" s="90"/>
      <c r="NM81" s="90"/>
      <c r="NN81" s="90"/>
      <c r="NO81" s="90"/>
      <c r="NP81" s="90"/>
      <c r="NQ81" s="90"/>
      <c r="NR81" s="90"/>
      <c r="NS81" s="90"/>
      <c r="NT81" s="90"/>
      <c r="NU81" s="90"/>
      <c r="NV81" s="90"/>
      <c r="NW81" s="91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92"/>
      <c r="NJ82" s="93"/>
      <c r="NK82" s="93"/>
      <c r="NL82" s="93"/>
      <c r="NM82" s="93"/>
      <c r="NN82" s="93"/>
      <c r="NO82" s="93"/>
      <c r="NP82" s="93"/>
      <c r="NQ82" s="93"/>
      <c r="NR82" s="93"/>
      <c r="NS82" s="93"/>
      <c r="NT82" s="93"/>
      <c r="NU82" s="93"/>
      <c r="NV82" s="93"/>
      <c r="NW82" s="9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59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HDrKUpP0IFrUviuQKRvGk0AOKB5Alid82QdSwrlFk9J0SwynbiWdI4FHDl/HfkeHDQZ5PUKFadQaL6J2e+ByXw==" saltValue="jGXfCSqw979EpimWGFpDGw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GK77:GS77"/>
    <mergeCell ref="GT77:HG77"/>
    <mergeCell ref="HH77:HU77"/>
    <mergeCell ref="HV77:II77"/>
    <mergeCell ref="IJ77:IW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60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61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62</v>
      </c>
      <c r="B3" s="40" t="s">
        <v>63</v>
      </c>
      <c r="C3" s="40" t="s">
        <v>64</v>
      </c>
      <c r="D3" s="40" t="s">
        <v>65</v>
      </c>
      <c r="E3" s="40" t="s">
        <v>66</v>
      </c>
      <c r="F3" s="40" t="s">
        <v>67</v>
      </c>
      <c r="G3" s="40" t="s">
        <v>68</v>
      </c>
      <c r="H3" s="143" t="s">
        <v>69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41" t="s">
        <v>70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71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72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73</v>
      </c>
      <c r="B4" s="48"/>
      <c r="C4" s="48"/>
      <c r="D4" s="48"/>
      <c r="E4" s="48"/>
      <c r="F4" s="48"/>
      <c r="G4" s="4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38" t="s">
        <v>74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6" t="s">
        <v>75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76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8" t="s">
        <v>77</v>
      </c>
      <c r="BG4" s="139"/>
      <c r="BH4" s="139"/>
      <c r="BI4" s="139"/>
      <c r="BJ4" s="139"/>
      <c r="BK4" s="139"/>
      <c r="BL4" s="139"/>
      <c r="BM4" s="139"/>
      <c r="BN4" s="139"/>
      <c r="BO4" s="139"/>
      <c r="BP4" s="140"/>
      <c r="BQ4" s="136" t="s">
        <v>78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7" t="s">
        <v>79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 t="s">
        <v>80</v>
      </c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8" t="s">
        <v>81</v>
      </c>
      <c r="CY4" s="139"/>
      <c r="CZ4" s="139"/>
      <c r="DA4" s="139"/>
      <c r="DB4" s="139"/>
      <c r="DC4" s="139"/>
      <c r="DD4" s="139"/>
      <c r="DE4" s="139"/>
      <c r="DF4" s="139"/>
      <c r="DG4" s="139"/>
      <c r="DH4" s="140"/>
      <c r="DI4" s="141" t="s">
        <v>82</v>
      </c>
      <c r="DJ4" s="141" t="s">
        <v>83</v>
      </c>
      <c r="DK4" s="136" t="s">
        <v>84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 t="s">
        <v>85</v>
      </c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49" t="s">
        <v>86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87</v>
      </c>
      <c r="B5" s="52"/>
      <c r="C5" s="52"/>
      <c r="D5" s="52"/>
      <c r="E5" s="52"/>
      <c r="F5" s="52"/>
      <c r="G5" s="52"/>
      <c r="H5" s="53" t="s">
        <v>88</v>
      </c>
      <c r="I5" s="53" t="s">
        <v>89</v>
      </c>
      <c r="J5" s="53" t="s">
        <v>90</v>
      </c>
      <c r="K5" s="53" t="s">
        <v>91</v>
      </c>
      <c r="L5" s="53" t="s">
        <v>92</v>
      </c>
      <c r="M5" s="53" t="s">
        <v>4</v>
      </c>
      <c r="N5" s="53" t="s">
        <v>5</v>
      </c>
      <c r="O5" s="53" t="s">
        <v>93</v>
      </c>
      <c r="P5" s="53" t="s">
        <v>94</v>
      </c>
      <c r="Q5" s="53" t="s">
        <v>95</v>
      </c>
      <c r="R5" s="53" t="s">
        <v>96</v>
      </c>
      <c r="S5" s="53" t="s">
        <v>97</v>
      </c>
      <c r="T5" s="53" t="s">
        <v>7</v>
      </c>
      <c r="U5" s="53" t="s">
        <v>98</v>
      </c>
      <c r="V5" s="53" t="s">
        <v>99</v>
      </c>
      <c r="W5" s="53" t="s">
        <v>100</v>
      </c>
      <c r="X5" s="53" t="s">
        <v>18</v>
      </c>
      <c r="Y5" s="53" t="s">
        <v>101</v>
      </c>
      <c r="Z5" s="53" t="s">
        <v>102</v>
      </c>
      <c r="AA5" s="53" t="s">
        <v>103</v>
      </c>
      <c r="AB5" s="53" t="s">
        <v>104</v>
      </c>
      <c r="AC5" s="53" t="s">
        <v>105</v>
      </c>
      <c r="AD5" s="53" t="s">
        <v>106</v>
      </c>
      <c r="AE5" s="53" t="s">
        <v>107</v>
      </c>
      <c r="AF5" s="53" t="s">
        <v>108</v>
      </c>
      <c r="AG5" s="53" t="s">
        <v>109</v>
      </c>
      <c r="AH5" s="53" t="s">
        <v>110</v>
      </c>
      <c r="AI5" s="53" t="s">
        <v>111</v>
      </c>
      <c r="AJ5" s="53" t="s">
        <v>101</v>
      </c>
      <c r="AK5" s="53" t="s">
        <v>102</v>
      </c>
      <c r="AL5" s="53" t="s">
        <v>103</v>
      </c>
      <c r="AM5" s="53" t="s">
        <v>104</v>
      </c>
      <c r="AN5" s="53" t="s">
        <v>105</v>
      </c>
      <c r="AO5" s="53" t="s">
        <v>106</v>
      </c>
      <c r="AP5" s="53" t="s">
        <v>107</v>
      </c>
      <c r="AQ5" s="53" t="s">
        <v>108</v>
      </c>
      <c r="AR5" s="53" t="s">
        <v>109</v>
      </c>
      <c r="AS5" s="53" t="s">
        <v>110</v>
      </c>
      <c r="AT5" s="53" t="s">
        <v>111</v>
      </c>
      <c r="AU5" s="53" t="s">
        <v>101</v>
      </c>
      <c r="AV5" s="53" t="s">
        <v>102</v>
      </c>
      <c r="AW5" s="53" t="s">
        <v>103</v>
      </c>
      <c r="AX5" s="53" t="s">
        <v>104</v>
      </c>
      <c r="AY5" s="53" t="s">
        <v>105</v>
      </c>
      <c r="AZ5" s="53" t="s">
        <v>106</v>
      </c>
      <c r="BA5" s="53" t="s">
        <v>107</v>
      </c>
      <c r="BB5" s="53" t="s">
        <v>108</v>
      </c>
      <c r="BC5" s="53" t="s">
        <v>109</v>
      </c>
      <c r="BD5" s="53" t="s">
        <v>110</v>
      </c>
      <c r="BE5" s="53" t="s">
        <v>111</v>
      </c>
      <c r="BF5" s="53" t="s">
        <v>101</v>
      </c>
      <c r="BG5" s="53" t="s">
        <v>102</v>
      </c>
      <c r="BH5" s="53" t="s">
        <v>103</v>
      </c>
      <c r="BI5" s="53" t="s">
        <v>104</v>
      </c>
      <c r="BJ5" s="53" t="s">
        <v>105</v>
      </c>
      <c r="BK5" s="53" t="s">
        <v>106</v>
      </c>
      <c r="BL5" s="53" t="s">
        <v>107</v>
      </c>
      <c r="BM5" s="53" t="s">
        <v>108</v>
      </c>
      <c r="BN5" s="53" t="s">
        <v>109</v>
      </c>
      <c r="BO5" s="53" t="s">
        <v>110</v>
      </c>
      <c r="BP5" s="53" t="s">
        <v>111</v>
      </c>
      <c r="BQ5" s="53" t="s">
        <v>101</v>
      </c>
      <c r="BR5" s="53" t="s">
        <v>102</v>
      </c>
      <c r="BS5" s="53" t="s">
        <v>103</v>
      </c>
      <c r="BT5" s="53" t="s">
        <v>104</v>
      </c>
      <c r="BU5" s="53" t="s">
        <v>105</v>
      </c>
      <c r="BV5" s="53" t="s">
        <v>106</v>
      </c>
      <c r="BW5" s="53" t="s">
        <v>107</v>
      </c>
      <c r="BX5" s="53" t="s">
        <v>108</v>
      </c>
      <c r="BY5" s="53" t="s">
        <v>109</v>
      </c>
      <c r="BZ5" s="53" t="s">
        <v>110</v>
      </c>
      <c r="CA5" s="53" t="s">
        <v>111</v>
      </c>
      <c r="CB5" s="53" t="s">
        <v>101</v>
      </c>
      <c r="CC5" s="53" t="s">
        <v>102</v>
      </c>
      <c r="CD5" s="53" t="s">
        <v>103</v>
      </c>
      <c r="CE5" s="53" t="s">
        <v>104</v>
      </c>
      <c r="CF5" s="53" t="s">
        <v>105</v>
      </c>
      <c r="CG5" s="53" t="s">
        <v>106</v>
      </c>
      <c r="CH5" s="53" t="s">
        <v>107</v>
      </c>
      <c r="CI5" s="53" t="s">
        <v>108</v>
      </c>
      <c r="CJ5" s="53" t="s">
        <v>109</v>
      </c>
      <c r="CK5" s="53" t="s">
        <v>110</v>
      </c>
      <c r="CL5" s="53" t="s">
        <v>111</v>
      </c>
      <c r="CM5" s="53" t="s">
        <v>101</v>
      </c>
      <c r="CN5" s="53" t="s">
        <v>102</v>
      </c>
      <c r="CO5" s="53" t="s">
        <v>103</v>
      </c>
      <c r="CP5" s="53" t="s">
        <v>104</v>
      </c>
      <c r="CQ5" s="53" t="s">
        <v>105</v>
      </c>
      <c r="CR5" s="53" t="s">
        <v>106</v>
      </c>
      <c r="CS5" s="53" t="s">
        <v>107</v>
      </c>
      <c r="CT5" s="53" t="s">
        <v>108</v>
      </c>
      <c r="CU5" s="53" t="s">
        <v>109</v>
      </c>
      <c r="CV5" s="53" t="s">
        <v>110</v>
      </c>
      <c r="CW5" s="53" t="s">
        <v>111</v>
      </c>
      <c r="CX5" s="53" t="s">
        <v>101</v>
      </c>
      <c r="CY5" s="53" t="s">
        <v>102</v>
      </c>
      <c r="CZ5" s="53" t="s">
        <v>103</v>
      </c>
      <c r="DA5" s="53" t="s">
        <v>104</v>
      </c>
      <c r="DB5" s="53" t="s">
        <v>105</v>
      </c>
      <c r="DC5" s="53" t="s">
        <v>106</v>
      </c>
      <c r="DD5" s="53" t="s">
        <v>107</v>
      </c>
      <c r="DE5" s="53" t="s">
        <v>108</v>
      </c>
      <c r="DF5" s="53" t="s">
        <v>109</v>
      </c>
      <c r="DG5" s="53" t="s">
        <v>110</v>
      </c>
      <c r="DH5" s="53" t="s">
        <v>111</v>
      </c>
      <c r="DI5" s="142"/>
      <c r="DJ5" s="142"/>
      <c r="DK5" s="53" t="s">
        <v>101</v>
      </c>
      <c r="DL5" s="53" t="s">
        <v>102</v>
      </c>
      <c r="DM5" s="53" t="s">
        <v>103</v>
      </c>
      <c r="DN5" s="53" t="s">
        <v>104</v>
      </c>
      <c r="DO5" s="53" t="s">
        <v>105</v>
      </c>
      <c r="DP5" s="53" t="s">
        <v>106</v>
      </c>
      <c r="DQ5" s="53" t="s">
        <v>107</v>
      </c>
      <c r="DR5" s="53" t="s">
        <v>108</v>
      </c>
      <c r="DS5" s="53" t="s">
        <v>109</v>
      </c>
      <c r="DT5" s="53" t="s">
        <v>110</v>
      </c>
      <c r="DU5" s="53" t="s">
        <v>46</v>
      </c>
      <c r="DV5" s="53" t="s">
        <v>101</v>
      </c>
      <c r="DW5" s="53" t="s">
        <v>102</v>
      </c>
      <c r="DX5" s="53" t="s">
        <v>103</v>
      </c>
      <c r="DY5" s="53" t="s">
        <v>104</v>
      </c>
      <c r="DZ5" s="53" t="s">
        <v>105</v>
      </c>
      <c r="EA5" s="53" t="s">
        <v>106</v>
      </c>
      <c r="EB5" s="53" t="s">
        <v>107</v>
      </c>
      <c r="EC5" s="53" t="s">
        <v>108</v>
      </c>
      <c r="ED5" s="53" t="s">
        <v>109</v>
      </c>
      <c r="EE5" s="53" t="s">
        <v>110</v>
      </c>
      <c r="EF5" s="53" t="s">
        <v>111</v>
      </c>
      <c r="EG5" s="53" t="s">
        <v>112</v>
      </c>
      <c r="EH5" s="53" t="s">
        <v>113</v>
      </c>
      <c r="EI5" s="53" t="s">
        <v>114</v>
      </c>
      <c r="EJ5" s="53" t="s">
        <v>115</v>
      </c>
      <c r="EK5" s="53" t="s">
        <v>116</v>
      </c>
      <c r="EL5" s="53" t="s">
        <v>117</v>
      </c>
      <c r="EM5" s="53" t="s">
        <v>118</v>
      </c>
      <c r="EN5" s="53" t="s">
        <v>119</v>
      </c>
      <c r="EO5" s="53" t="s">
        <v>120</v>
      </c>
      <c r="EP5" s="53" t="s">
        <v>121</v>
      </c>
    </row>
    <row r="6" spans="1:146" s="63" customFormat="1" x14ac:dyDescent="0.15">
      <c r="A6" s="39" t="s">
        <v>122</v>
      </c>
      <c r="B6" s="54">
        <f>B8</f>
        <v>2017</v>
      </c>
      <c r="C6" s="54">
        <f t="shared" ref="C6:X6" si="2">C8</f>
        <v>205621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1</v>
      </c>
      <c r="H6" s="54" t="str">
        <f>SUBSTITUTE(H8,"　","")</f>
        <v>長野県木島平村</v>
      </c>
      <c r="I6" s="54" t="str">
        <f t="shared" si="2"/>
        <v>ホテルシューネスベルク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Ａ１Ｂ１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2857</v>
      </c>
      <c r="R6" s="57">
        <f t="shared" si="2"/>
        <v>90</v>
      </c>
      <c r="S6" s="58">
        <f t="shared" si="2"/>
        <v>6730</v>
      </c>
      <c r="T6" s="59" t="str">
        <f t="shared" si="2"/>
        <v>利用料金制</v>
      </c>
      <c r="U6" s="55">
        <f t="shared" si="2"/>
        <v>0</v>
      </c>
      <c r="V6" s="59" t="str">
        <f t="shared" si="2"/>
        <v>有</v>
      </c>
      <c r="W6" s="60">
        <f t="shared" si="2"/>
        <v>100</v>
      </c>
      <c r="X6" s="59" t="str">
        <f t="shared" si="2"/>
        <v>有</v>
      </c>
      <c r="Y6" s="61">
        <f>IF(Y8="-",NA(),Y8)</f>
        <v>100</v>
      </c>
      <c r="Z6" s="61">
        <f t="shared" ref="Z6:AH6" si="3">IF(Z8="-",NA(),Z8)</f>
        <v>100</v>
      </c>
      <c r="AA6" s="61">
        <f t="shared" si="3"/>
        <v>100</v>
      </c>
      <c r="AB6" s="61">
        <f t="shared" si="3"/>
        <v>100</v>
      </c>
      <c r="AC6" s="61">
        <f t="shared" si="3"/>
        <v>100</v>
      </c>
      <c r="AD6" s="61">
        <f t="shared" si="3"/>
        <v>83.8</v>
      </c>
      <c r="AE6" s="61">
        <f t="shared" si="3"/>
        <v>86.7</v>
      </c>
      <c r="AF6" s="61">
        <f t="shared" si="3"/>
        <v>90.7</v>
      </c>
      <c r="AG6" s="61">
        <f t="shared" si="3"/>
        <v>86.4</v>
      </c>
      <c r="AH6" s="61">
        <f t="shared" si="3"/>
        <v>93.1</v>
      </c>
      <c r="AI6" s="61" t="str">
        <f>IF(AI8="-","【-】","【"&amp;SUBSTITUTE(TEXT(AI8,"#,##0.0"),"-","△")&amp;"】")</f>
        <v>【108.5】</v>
      </c>
      <c r="AJ6" s="61">
        <f>IF(AJ8="-",NA(),AJ8)</f>
        <v>100</v>
      </c>
      <c r="AK6" s="61">
        <f t="shared" ref="AK6:AS6" si="4">IF(AK8="-",NA(),AK8)</f>
        <v>100</v>
      </c>
      <c r="AL6" s="61">
        <f t="shared" si="4"/>
        <v>100</v>
      </c>
      <c r="AM6" s="61">
        <f t="shared" si="4"/>
        <v>100</v>
      </c>
      <c r="AN6" s="61">
        <f t="shared" si="4"/>
        <v>97.2</v>
      </c>
      <c r="AO6" s="61">
        <f t="shared" si="4"/>
        <v>29.3</v>
      </c>
      <c r="AP6" s="61">
        <f t="shared" si="4"/>
        <v>34.4</v>
      </c>
      <c r="AQ6" s="61">
        <f t="shared" si="4"/>
        <v>35.5</v>
      </c>
      <c r="AR6" s="61">
        <f t="shared" si="4"/>
        <v>34.700000000000003</v>
      </c>
      <c r="AS6" s="61">
        <f t="shared" si="4"/>
        <v>32.299999999999997</v>
      </c>
      <c r="AT6" s="61" t="str">
        <f>IF(AT8="-","【-】","【"&amp;SUBSTITUTE(TEXT(AT8,"#,##0.0"),"-","△")&amp;"】")</f>
        <v>【25.4】</v>
      </c>
      <c r="AU6" s="56">
        <f>IF(AU8="-",NA(),AU8)</f>
        <v>758</v>
      </c>
      <c r="AV6" s="56">
        <f t="shared" ref="AV6:BD6" si="5">IF(AV8="-",NA(),AV8)</f>
        <v>450</v>
      </c>
      <c r="AW6" s="56">
        <f t="shared" si="5"/>
        <v>575</v>
      </c>
      <c r="AX6" s="56">
        <f t="shared" si="5"/>
        <v>1666</v>
      </c>
      <c r="AY6" s="56">
        <f t="shared" si="5"/>
        <v>763</v>
      </c>
      <c r="AZ6" s="56">
        <f t="shared" si="5"/>
        <v>29009</v>
      </c>
      <c r="BA6" s="56">
        <f t="shared" si="5"/>
        <v>4046</v>
      </c>
      <c r="BB6" s="56">
        <f t="shared" si="5"/>
        <v>4096</v>
      </c>
      <c r="BC6" s="56">
        <f t="shared" si="5"/>
        <v>11889</v>
      </c>
      <c r="BD6" s="56">
        <f t="shared" si="5"/>
        <v>15661</v>
      </c>
      <c r="BE6" s="56" t="str">
        <f>IF(BE8="-","【-】","【"&amp;SUBSTITUTE(TEXT(BE8,"#,##0"),"-","△")&amp;"】")</f>
        <v>【6,552】</v>
      </c>
      <c r="BF6" s="61">
        <f>IF(BF8="-",NA(),BF8)</f>
        <v>13.3</v>
      </c>
      <c r="BG6" s="61">
        <f t="shared" ref="BG6:BO6" si="6">IF(BG8="-",NA(),BG8)</f>
        <v>12</v>
      </c>
      <c r="BH6" s="61">
        <f t="shared" si="6"/>
        <v>10.3</v>
      </c>
      <c r="BI6" s="61">
        <f t="shared" si="6"/>
        <v>12.4</v>
      </c>
      <c r="BJ6" s="61">
        <f t="shared" si="6"/>
        <v>12.3</v>
      </c>
      <c r="BK6" s="61">
        <f t="shared" si="6"/>
        <v>17.3</v>
      </c>
      <c r="BL6" s="61">
        <f t="shared" si="6"/>
        <v>16.7</v>
      </c>
      <c r="BM6" s="61">
        <f t="shared" si="6"/>
        <v>17.399999999999999</v>
      </c>
      <c r="BN6" s="61">
        <f t="shared" si="6"/>
        <v>16</v>
      </c>
      <c r="BO6" s="61">
        <f t="shared" si="6"/>
        <v>15.6</v>
      </c>
      <c r="BP6" s="61" t="str">
        <f>IF(BP8="-","【-】","【"&amp;SUBSTITUTE(TEXT(BP8,"#,##0.0"),"-","△")&amp;"】")</f>
        <v>【22.1】</v>
      </c>
      <c r="BQ6" s="61">
        <f>IF(BQ8="-",NA(),BQ8)</f>
        <v>31.6</v>
      </c>
      <c r="BR6" s="61">
        <f t="shared" ref="BR6:BZ6" si="7">IF(BR8="-",NA(),BR8)</f>
        <v>35.9</v>
      </c>
      <c r="BS6" s="61">
        <f t="shared" si="7"/>
        <v>19.899999999999999</v>
      </c>
      <c r="BT6" s="61">
        <f t="shared" si="7"/>
        <v>17.8</v>
      </c>
      <c r="BU6" s="61">
        <f t="shared" si="7"/>
        <v>27.7</v>
      </c>
      <c r="BV6" s="61">
        <f t="shared" si="7"/>
        <v>39.9</v>
      </c>
      <c r="BW6" s="61">
        <f t="shared" si="7"/>
        <v>38.4</v>
      </c>
      <c r="BX6" s="61">
        <f t="shared" si="7"/>
        <v>35.799999999999997</v>
      </c>
      <c r="BY6" s="61">
        <f t="shared" si="7"/>
        <v>39.4</v>
      </c>
      <c r="BZ6" s="61">
        <f t="shared" si="7"/>
        <v>41.5</v>
      </c>
      <c r="CA6" s="61" t="str">
        <f>IF(CA8="-","【-】","【"&amp;SUBSTITUTE(TEXT(CA8,"#,##0.0"),"-","△")&amp;"】")</f>
        <v>【37.1】</v>
      </c>
      <c r="CB6" s="61">
        <f>IF(CB8="-",NA(),CB8)</f>
        <v>23.7</v>
      </c>
      <c r="CC6" s="61">
        <f t="shared" ref="CC6:CK6" si="8">IF(CC8="-",NA(),CC8)</f>
        <v>30.2</v>
      </c>
      <c r="CD6" s="61">
        <f t="shared" si="8"/>
        <v>30.7</v>
      </c>
      <c r="CE6" s="61">
        <f t="shared" si="8"/>
        <v>38.4</v>
      </c>
      <c r="CF6" s="61">
        <f t="shared" si="8"/>
        <v>26.1</v>
      </c>
      <c r="CG6" s="61">
        <f t="shared" si="8"/>
        <v>-23.1</v>
      </c>
      <c r="CH6" s="61">
        <f t="shared" si="8"/>
        <v>-22.8</v>
      </c>
      <c r="CI6" s="61">
        <f t="shared" si="8"/>
        <v>-17.100000000000001</v>
      </c>
      <c r="CJ6" s="61">
        <f t="shared" si="8"/>
        <v>-18.899999999999999</v>
      </c>
      <c r="CK6" s="61">
        <f t="shared" si="8"/>
        <v>-20.100000000000001</v>
      </c>
      <c r="CL6" s="61" t="str">
        <f>IF(CL8="-","【-】","【"&amp;SUBSTITUTE(TEXT(CL8,"#,##0.0"),"-","△")&amp;"】")</f>
        <v>【△21.3】</v>
      </c>
      <c r="CM6" s="56">
        <f>IF(CM8="-",NA(),CM8)</f>
        <v>-3230</v>
      </c>
      <c r="CN6" s="56">
        <f t="shared" ref="CN6:CV6" si="9">IF(CN8="-",NA(),CN8)</f>
        <v>-1886</v>
      </c>
      <c r="CO6" s="56">
        <f t="shared" si="9"/>
        <v>-3979</v>
      </c>
      <c r="CP6" s="56">
        <f t="shared" si="9"/>
        <v>-2309</v>
      </c>
      <c r="CQ6" s="56">
        <f t="shared" si="9"/>
        <v>-3088</v>
      </c>
      <c r="CR6" s="56">
        <f t="shared" si="9"/>
        <v>-7408</v>
      </c>
      <c r="CS6" s="56">
        <f t="shared" si="9"/>
        <v>-10419</v>
      </c>
      <c r="CT6" s="56">
        <f t="shared" si="9"/>
        <v>-9739</v>
      </c>
      <c r="CU6" s="56">
        <f t="shared" si="9"/>
        <v>-10274</v>
      </c>
      <c r="CV6" s="56">
        <f t="shared" si="9"/>
        <v>-13530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123</v>
      </c>
      <c r="DI6" s="57" t="str">
        <f t="shared" ref="DI6:DJ6" si="10">DI8</f>
        <v>-</v>
      </c>
      <c r="DJ6" s="57">
        <f t="shared" si="10"/>
        <v>34195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124</v>
      </c>
      <c r="DV6" s="61">
        <f>IF(DV8="-",NA(),DV8)</f>
        <v>0</v>
      </c>
      <c r="DW6" s="61">
        <f t="shared" ref="DW6:EE6" si="11">IF(DW8="-",NA(),DW8)</f>
        <v>0</v>
      </c>
      <c r="DX6" s="61">
        <f t="shared" si="11"/>
        <v>0</v>
      </c>
      <c r="DY6" s="61">
        <f t="shared" si="11"/>
        <v>0</v>
      </c>
      <c r="DZ6" s="61">
        <f t="shared" si="11"/>
        <v>0</v>
      </c>
      <c r="EA6" s="61">
        <f t="shared" si="11"/>
        <v>48.8</v>
      </c>
      <c r="EB6" s="61">
        <f t="shared" si="11"/>
        <v>48</v>
      </c>
      <c r="EC6" s="61">
        <f t="shared" si="11"/>
        <v>41.2</v>
      </c>
      <c r="ED6" s="61">
        <f t="shared" si="11"/>
        <v>38.5</v>
      </c>
      <c r="EE6" s="61">
        <f t="shared" si="11"/>
        <v>34.200000000000003</v>
      </c>
      <c r="EF6" s="61" t="str">
        <f>IF(EF8="-","【-】","【"&amp;SUBSTITUTE(TEXT(EF8,"#,##0.0"),"-","△")&amp;"】")</f>
        <v>【31.1】</v>
      </c>
      <c r="EG6" s="62">
        <f>IF(EG8="-",NA(),EG8)</f>
        <v>2.0000000000000001E-4</v>
      </c>
      <c r="EH6" s="62">
        <f t="shared" ref="EH6:EP6" si="12">IF(EH8="-",NA(),EH8)</f>
        <v>2.0000000000000001E-4</v>
      </c>
      <c r="EI6" s="62">
        <f t="shared" si="12"/>
        <v>2.0000000000000001E-4</v>
      </c>
      <c r="EJ6" s="62">
        <f t="shared" si="12"/>
        <v>2.0000000000000001E-4</v>
      </c>
      <c r="EK6" s="62">
        <f t="shared" si="12"/>
        <v>2.0000000000000001E-4</v>
      </c>
      <c r="EL6" s="62">
        <f t="shared" si="12"/>
        <v>3.5999999999999999E-3</v>
      </c>
      <c r="EM6" s="62">
        <f t="shared" si="12"/>
        <v>2E-3</v>
      </c>
      <c r="EN6" s="62">
        <f t="shared" si="12"/>
        <v>2.0999999999999999E-3</v>
      </c>
      <c r="EO6" s="62">
        <f t="shared" si="12"/>
        <v>3.0000000000000001E-3</v>
      </c>
      <c r="EP6" s="62">
        <f t="shared" si="12"/>
        <v>1.8E-3</v>
      </c>
    </row>
    <row r="7" spans="1:146" s="63" customFormat="1" x14ac:dyDescent="0.15">
      <c r="A7" s="39" t="s">
        <v>125</v>
      </c>
      <c r="B7" s="54">
        <f t="shared" ref="B7:X7" si="13">B8</f>
        <v>2017</v>
      </c>
      <c r="C7" s="54">
        <f t="shared" si="13"/>
        <v>205621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1</v>
      </c>
      <c r="H7" s="54" t="str">
        <f t="shared" si="13"/>
        <v>長野県　木島平村</v>
      </c>
      <c r="I7" s="54" t="str">
        <f t="shared" si="13"/>
        <v>ホテルシューネスベルク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Ａ１Ｂ１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2857</v>
      </c>
      <c r="R7" s="57">
        <f t="shared" si="13"/>
        <v>90</v>
      </c>
      <c r="S7" s="58">
        <f t="shared" si="13"/>
        <v>6730</v>
      </c>
      <c r="T7" s="59" t="str">
        <f t="shared" si="13"/>
        <v>利用料金制</v>
      </c>
      <c r="U7" s="55">
        <f t="shared" si="13"/>
        <v>0</v>
      </c>
      <c r="V7" s="59" t="str">
        <f t="shared" si="13"/>
        <v>有</v>
      </c>
      <c r="W7" s="60">
        <f t="shared" si="13"/>
        <v>100</v>
      </c>
      <c r="X7" s="59" t="str">
        <f t="shared" si="13"/>
        <v>有</v>
      </c>
      <c r="Y7" s="61">
        <f>Y8</f>
        <v>100</v>
      </c>
      <c r="Z7" s="61">
        <f t="shared" ref="Z7:AH7" si="14">Z8</f>
        <v>100</v>
      </c>
      <c r="AA7" s="61">
        <f t="shared" si="14"/>
        <v>100</v>
      </c>
      <c r="AB7" s="61">
        <f t="shared" si="14"/>
        <v>100</v>
      </c>
      <c r="AC7" s="61">
        <f t="shared" si="14"/>
        <v>100</v>
      </c>
      <c r="AD7" s="61">
        <f t="shared" si="14"/>
        <v>83.8</v>
      </c>
      <c r="AE7" s="61">
        <f t="shared" si="14"/>
        <v>86.7</v>
      </c>
      <c r="AF7" s="61">
        <f t="shared" si="14"/>
        <v>90.7</v>
      </c>
      <c r="AG7" s="61">
        <f t="shared" si="14"/>
        <v>86.4</v>
      </c>
      <c r="AH7" s="61">
        <f t="shared" si="14"/>
        <v>93.1</v>
      </c>
      <c r="AI7" s="61"/>
      <c r="AJ7" s="61">
        <f>AJ8</f>
        <v>100</v>
      </c>
      <c r="AK7" s="61">
        <f t="shared" ref="AK7:AS7" si="15">AK8</f>
        <v>100</v>
      </c>
      <c r="AL7" s="61">
        <f t="shared" si="15"/>
        <v>100</v>
      </c>
      <c r="AM7" s="61">
        <f t="shared" si="15"/>
        <v>100</v>
      </c>
      <c r="AN7" s="61">
        <f t="shared" si="15"/>
        <v>97.2</v>
      </c>
      <c r="AO7" s="61">
        <f t="shared" si="15"/>
        <v>29.3</v>
      </c>
      <c r="AP7" s="61">
        <f t="shared" si="15"/>
        <v>34.4</v>
      </c>
      <c r="AQ7" s="61">
        <f t="shared" si="15"/>
        <v>35.5</v>
      </c>
      <c r="AR7" s="61">
        <f t="shared" si="15"/>
        <v>34.700000000000003</v>
      </c>
      <c r="AS7" s="61">
        <f t="shared" si="15"/>
        <v>32.299999999999997</v>
      </c>
      <c r="AT7" s="61"/>
      <c r="AU7" s="56">
        <f>AU8</f>
        <v>758</v>
      </c>
      <c r="AV7" s="56">
        <f t="shared" ref="AV7:BD7" si="16">AV8</f>
        <v>450</v>
      </c>
      <c r="AW7" s="56">
        <f t="shared" si="16"/>
        <v>575</v>
      </c>
      <c r="AX7" s="56">
        <f t="shared" si="16"/>
        <v>1666</v>
      </c>
      <c r="AY7" s="56">
        <f t="shared" si="16"/>
        <v>763</v>
      </c>
      <c r="AZ7" s="56">
        <f t="shared" si="16"/>
        <v>29009</v>
      </c>
      <c r="BA7" s="56">
        <f t="shared" si="16"/>
        <v>4046</v>
      </c>
      <c r="BB7" s="56">
        <f t="shared" si="16"/>
        <v>4096</v>
      </c>
      <c r="BC7" s="56">
        <f t="shared" si="16"/>
        <v>11889</v>
      </c>
      <c r="BD7" s="56">
        <f t="shared" si="16"/>
        <v>15661</v>
      </c>
      <c r="BE7" s="56"/>
      <c r="BF7" s="61">
        <f>BF8</f>
        <v>13.3</v>
      </c>
      <c r="BG7" s="61">
        <f t="shared" ref="BG7:BO7" si="17">BG8</f>
        <v>12</v>
      </c>
      <c r="BH7" s="61">
        <f t="shared" si="17"/>
        <v>10.3</v>
      </c>
      <c r="BI7" s="61">
        <f t="shared" si="17"/>
        <v>12.4</v>
      </c>
      <c r="BJ7" s="61">
        <f t="shared" si="17"/>
        <v>12.3</v>
      </c>
      <c r="BK7" s="61">
        <f t="shared" si="17"/>
        <v>17.3</v>
      </c>
      <c r="BL7" s="61">
        <f t="shared" si="17"/>
        <v>16.7</v>
      </c>
      <c r="BM7" s="61">
        <f t="shared" si="17"/>
        <v>17.399999999999999</v>
      </c>
      <c r="BN7" s="61">
        <f t="shared" si="17"/>
        <v>16</v>
      </c>
      <c r="BO7" s="61">
        <f t="shared" si="17"/>
        <v>15.6</v>
      </c>
      <c r="BP7" s="61"/>
      <c r="BQ7" s="61">
        <f>BQ8</f>
        <v>31.6</v>
      </c>
      <c r="BR7" s="61">
        <f t="shared" ref="BR7:BZ7" si="18">BR8</f>
        <v>35.9</v>
      </c>
      <c r="BS7" s="61">
        <f t="shared" si="18"/>
        <v>19.899999999999999</v>
      </c>
      <c r="BT7" s="61">
        <f t="shared" si="18"/>
        <v>17.8</v>
      </c>
      <c r="BU7" s="61">
        <f t="shared" si="18"/>
        <v>27.7</v>
      </c>
      <c r="BV7" s="61">
        <f t="shared" si="18"/>
        <v>39.9</v>
      </c>
      <c r="BW7" s="61">
        <f t="shared" si="18"/>
        <v>38.4</v>
      </c>
      <c r="BX7" s="61">
        <f t="shared" si="18"/>
        <v>35.799999999999997</v>
      </c>
      <c r="BY7" s="61">
        <f t="shared" si="18"/>
        <v>39.4</v>
      </c>
      <c r="BZ7" s="61">
        <f t="shared" si="18"/>
        <v>41.5</v>
      </c>
      <c r="CA7" s="61"/>
      <c r="CB7" s="61">
        <f>CB8</f>
        <v>23.7</v>
      </c>
      <c r="CC7" s="61">
        <f t="shared" ref="CC7:CK7" si="19">CC8</f>
        <v>30.2</v>
      </c>
      <c r="CD7" s="61">
        <f t="shared" si="19"/>
        <v>30.7</v>
      </c>
      <c r="CE7" s="61">
        <f t="shared" si="19"/>
        <v>38.4</v>
      </c>
      <c r="CF7" s="61">
        <f t="shared" si="19"/>
        <v>26.1</v>
      </c>
      <c r="CG7" s="61">
        <f t="shared" si="19"/>
        <v>-23.1</v>
      </c>
      <c r="CH7" s="61">
        <f t="shared" si="19"/>
        <v>-22.8</v>
      </c>
      <c r="CI7" s="61">
        <f t="shared" si="19"/>
        <v>-17.100000000000001</v>
      </c>
      <c r="CJ7" s="61">
        <f t="shared" si="19"/>
        <v>-18.899999999999999</v>
      </c>
      <c r="CK7" s="61">
        <f t="shared" si="19"/>
        <v>-20.100000000000001</v>
      </c>
      <c r="CL7" s="61"/>
      <c r="CM7" s="56">
        <f>CM8</f>
        <v>-3230</v>
      </c>
      <c r="CN7" s="56">
        <f t="shared" ref="CN7:CV7" si="20">CN8</f>
        <v>-1886</v>
      </c>
      <c r="CO7" s="56">
        <f t="shared" si="20"/>
        <v>-3979</v>
      </c>
      <c r="CP7" s="56">
        <f t="shared" si="20"/>
        <v>-2309</v>
      </c>
      <c r="CQ7" s="56">
        <f t="shared" si="20"/>
        <v>-3088</v>
      </c>
      <c r="CR7" s="56">
        <f t="shared" si="20"/>
        <v>-7408</v>
      </c>
      <c r="CS7" s="56">
        <f t="shared" si="20"/>
        <v>-10419</v>
      </c>
      <c r="CT7" s="56">
        <f t="shared" si="20"/>
        <v>-9739</v>
      </c>
      <c r="CU7" s="56">
        <f t="shared" si="20"/>
        <v>-10274</v>
      </c>
      <c r="CV7" s="56">
        <f t="shared" si="20"/>
        <v>-13530</v>
      </c>
      <c r="CW7" s="56"/>
      <c r="CX7" s="61" t="s">
        <v>126</v>
      </c>
      <c r="CY7" s="61" t="s">
        <v>126</v>
      </c>
      <c r="CZ7" s="61" t="s">
        <v>126</v>
      </c>
      <c r="DA7" s="61" t="s">
        <v>126</v>
      </c>
      <c r="DB7" s="61" t="s">
        <v>126</v>
      </c>
      <c r="DC7" s="61" t="s">
        <v>126</v>
      </c>
      <c r="DD7" s="61" t="s">
        <v>126</v>
      </c>
      <c r="DE7" s="61" t="s">
        <v>126</v>
      </c>
      <c r="DF7" s="61" t="s">
        <v>126</v>
      </c>
      <c r="DG7" s="61" t="s">
        <v>127</v>
      </c>
      <c r="DH7" s="61"/>
      <c r="DI7" s="57" t="str">
        <f>DI8</f>
        <v>-</v>
      </c>
      <c r="DJ7" s="57">
        <f>DJ8</f>
        <v>34195</v>
      </c>
      <c r="DK7" s="61" t="s">
        <v>126</v>
      </c>
      <c r="DL7" s="61" t="s">
        <v>126</v>
      </c>
      <c r="DM7" s="61" t="s">
        <v>126</v>
      </c>
      <c r="DN7" s="61" t="s">
        <v>126</v>
      </c>
      <c r="DO7" s="61" t="s">
        <v>126</v>
      </c>
      <c r="DP7" s="61" t="s">
        <v>126</v>
      </c>
      <c r="DQ7" s="61" t="s">
        <v>126</v>
      </c>
      <c r="DR7" s="61" t="s">
        <v>126</v>
      </c>
      <c r="DS7" s="61" t="s">
        <v>126</v>
      </c>
      <c r="DT7" s="61" t="s">
        <v>127</v>
      </c>
      <c r="DU7" s="61"/>
      <c r="DV7" s="61">
        <f>DV8</f>
        <v>0</v>
      </c>
      <c r="DW7" s="61">
        <f t="shared" ref="DW7:EE7" si="21">DW8</f>
        <v>0</v>
      </c>
      <c r="DX7" s="61">
        <f t="shared" si="21"/>
        <v>0</v>
      </c>
      <c r="DY7" s="61">
        <f t="shared" si="21"/>
        <v>0</v>
      </c>
      <c r="DZ7" s="61">
        <f t="shared" si="21"/>
        <v>0</v>
      </c>
      <c r="EA7" s="61">
        <f t="shared" si="21"/>
        <v>48.8</v>
      </c>
      <c r="EB7" s="61">
        <f t="shared" si="21"/>
        <v>48</v>
      </c>
      <c r="EC7" s="61">
        <f t="shared" si="21"/>
        <v>41.2</v>
      </c>
      <c r="ED7" s="61">
        <f t="shared" si="21"/>
        <v>38.5</v>
      </c>
      <c r="EE7" s="61">
        <f t="shared" si="21"/>
        <v>34.200000000000003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205621</v>
      </c>
      <c r="D8" s="64">
        <v>47</v>
      </c>
      <c r="E8" s="64">
        <v>11</v>
      </c>
      <c r="F8" s="64">
        <v>1</v>
      </c>
      <c r="G8" s="64">
        <v>1</v>
      </c>
      <c r="H8" s="64" t="s">
        <v>128</v>
      </c>
      <c r="I8" s="64" t="s">
        <v>129</v>
      </c>
      <c r="J8" s="64" t="s">
        <v>130</v>
      </c>
      <c r="K8" s="64" t="s">
        <v>131</v>
      </c>
      <c r="L8" s="64" t="s">
        <v>132</v>
      </c>
      <c r="M8" s="64" t="s">
        <v>133</v>
      </c>
      <c r="N8" s="64" t="s">
        <v>134</v>
      </c>
      <c r="O8" s="65" t="s">
        <v>135</v>
      </c>
      <c r="P8" s="65" t="s">
        <v>135</v>
      </c>
      <c r="Q8" s="66">
        <v>2857</v>
      </c>
      <c r="R8" s="66">
        <v>90</v>
      </c>
      <c r="S8" s="67">
        <v>6730</v>
      </c>
      <c r="T8" s="68" t="s">
        <v>136</v>
      </c>
      <c r="U8" s="65">
        <v>0</v>
      </c>
      <c r="V8" s="68" t="s">
        <v>137</v>
      </c>
      <c r="W8" s="69">
        <v>100</v>
      </c>
      <c r="X8" s="68" t="s">
        <v>137</v>
      </c>
      <c r="Y8" s="70">
        <v>100</v>
      </c>
      <c r="Z8" s="70">
        <v>100</v>
      </c>
      <c r="AA8" s="70">
        <v>100</v>
      </c>
      <c r="AB8" s="70">
        <v>100</v>
      </c>
      <c r="AC8" s="70">
        <v>100</v>
      </c>
      <c r="AD8" s="70">
        <v>83.8</v>
      </c>
      <c r="AE8" s="70">
        <v>86.7</v>
      </c>
      <c r="AF8" s="70">
        <v>90.7</v>
      </c>
      <c r="AG8" s="70">
        <v>86.4</v>
      </c>
      <c r="AH8" s="70">
        <v>93.1</v>
      </c>
      <c r="AI8" s="70">
        <v>108.5</v>
      </c>
      <c r="AJ8" s="70">
        <v>100</v>
      </c>
      <c r="AK8" s="70">
        <v>100</v>
      </c>
      <c r="AL8" s="70">
        <v>100</v>
      </c>
      <c r="AM8" s="70">
        <v>100</v>
      </c>
      <c r="AN8" s="70">
        <v>97.2</v>
      </c>
      <c r="AO8" s="70">
        <v>29.3</v>
      </c>
      <c r="AP8" s="70">
        <v>34.4</v>
      </c>
      <c r="AQ8" s="70">
        <v>35.5</v>
      </c>
      <c r="AR8" s="70">
        <v>34.700000000000003</v>
      </c>
      <c r="AS8" s="70">
        <v>32.299999999999997</v>
      </c>
      <c r="AT8" s="70">
        <v>25.4</v>
      </c>
      <c r="AU8" s="71">
        <v>758</v>
      </c>
      <c r="AV8" s="71">
        <v>450</v>
      </c>
      <c r="AW8" s="71">
        <v>575</v>
      </c>
      <c r="AX8" s="71">
        <v>1666</v>
      </c>
      <c r="AY8" s="71">
        <v>763</v>
      </c>
      <c r="AZ8" s="71">
        <v>29009</v>
      </c>
      <c r="BA8" s="71">
        <v>4046</v>
      </c>
      <c r="BB8" s="71">
        <v>4096</v>
      </c>
      <c r="BC8" s="71">
        <v>11889</v>
      </c>
      <c r="BD8" s="71">
        <v>15661</v>
      </c>
      <c r="BE8" s="71">
        <v>6552</v>
      </c>
      <c r="BF8" s="70">
        <v>13.3</v>
      </c>
      <c r="BG8" s="70">
        <v>12</v>
      </c>
      <c r="BH8" s="70">
        <v>10.3</v>
      </c>
      <c r="BI8" s="70">
        <v>12.4</v>
      </c>
      <c r="BJ8" s="70">
        <v>12.3</v>
      </c>
      <c r="BK8" s="70">
        <v>17.3</v>
      </c>
      <c r="BL8" s="70">
        <v>16.7</v>
      </c>
      <c r="BM8" s="70">
        <v>17.399999999999999</v>
      </c>
      <c r="BN8" s="70">
        <v>16</v>
      </c>
      <c r="BO8" s="70">
        <v>15.6</v>
      </c>
      <c r="BP8" s="70">
        <v>22.1</v>
      </c>
      <c r="BQ8" s="70">
        <v>31.6</v>
      </c>
      <c r="BR8" s="70">
        <v>35.9</v>
      </c>
      <c r="BS8" s="70">
        <v>19.899999999999999</v>
      </c>
      <c r="BT8" s="70">
        <v>17.8</v>
      </c>
      <c r="BU8" s="70">
        <v>27.7</v>
      </c>
      <c r="BV8" s="70">
        <v>39.9</v>
      </c>
      <c r="BW8" s="70">
        <v>38.4</v>
      </c>
      <c r="BX8" s="70">
        <v>35.799999999999997</v>
      </c>
      <c r="BY8" s="70">
        <v>39.4</v>
      </c>
      <c r="BZ8" s="70">
        <v>41.5</v>
      </c>
      <c r="CA8" s="70">
        <v>37.1</v>
      </c>
      <c r="CB8" s="70">
        <v>23.7</v>
      </c>
      <c r="CC8" s="70">
        <v>30.2</v>
      </c>
      <c r="CD8" s="70">
        <v>30.7</v>
      </c>
      <c r="CE8" s="72">
        <v>38.4</v>
      </c>
      <c r="CF8" s="72">
        <v>26.1</v>
      </c>
      <c r="CG8" s="70">
        <v>-23.1</v>
      </c>
      <c r="CH8" s="70">
        <v>-22.8</v>
      </c>
      <c r="CI8" s="70">
        <v>-17.100000000000001</v>
      </c>
      <c r="CJ8" s="70">
        <v>-18.899999999999999</v>
      </c>
      <c r="CK8" s="70">
        <v>-20.100000000000001</v>
      </c>
      <c r="CL8" s="70">
        <v>-21.3</v>
      </c>
      <c r="CM8" s="71">
        <v>-3230</v>
      </c>
      <c r="CN8" s="71">
        <v>-1886</v>
      </c>
      <c r="CO8" s="71">
        <v>-3979</v>
      </c>
      <c r="CP8" s="71">
        <v>-2309</v>
      </c>
      <c r="CQ8" s="71">
        <v>-3088</v>
      </c>
      <c r="CR8" s="71">
        <v>-7408</v>
      </c>
      <c r="CS8" s="71">
        <v>-10419</v>
      </c>
      <c r="CT8" s="71">
        <v>-9739</v>
      </c>
      <c r="CU8" s="71">
        <v>-10274</v>
      </c>
      <c r="CV8" s="71">
        <v>-13530</v>
      </c>
      <c r="CW8" s="71">
        <v>-10266</v>
      </c>
      <c r="CX8" s="70" t="s">
        <v>138</v>
      </c>
      <c r="CY8" s="70" t="s">
        <v>138</v>
      </c>
      <c r="CZ8" s="70" t="s">
        <v>138</v>
      </c>
      <c r="DA8" s="70" t="s">
        <v>138</v>
      </c>
      <c r="DB8" s="70" t="s">
        <v>138</v>
      </c>
      <c r="DC8" s="70" t="s">
        <v>138</v>
      </c>
      <c r="DD8" s="70" t="s">
        <v>138</v>
      </c>
      <c r="DE8" s="70" t="s">
        <v>138</v>
      </c>
      <c r="DF8" s="70" t="s">
        <v>138</v>
      </c>
      <c r="DG8" s="70" t="s">
        <v>138</v>
      </c>
      <c r="DH8" s="70" t="s">
        <v>138</v>
      </c>
      <c r="DI8" s="66" t="s">
        <v>138</v>
      </c>
      <c r="DJ8" s="66">
        <v>34195</v>
      </c>
      <c r="DK8" s="70" t="s">
        <v>138</v>
      </c>
      <c r="DL8" s="70" t="s">
        <v>138</v>
      </c>
      <c r="DM8" s="70" t="s">
        <v>138</v>
      </c>
      <c r="DN8" s="70" t="s">
        <v>138</v>
      </c>
      <c r="DO8" s="70" t="s">
        <v>138</v>
      </c>
      <c r="DP8" s="70" t="s">
        <v>138</v>
      </c>
      <c r="DQ8" s="70" t="s">
        <v>138</v>
      </c>
      <c r="DR8" s="70" t="s">
        <v>138</v>
      </c>
      <c r="DS8" s="70" t="s">
        <v>138</v>
      </c>
      <c r="DT8" s="70" t="s">
        <v>138</v>
      </c>
      <c r="DU8" s="70" t="s">
        <v>138</v>
      </c>
      <c r="DV8" s="70">
        <v>0</v>
      </c>
      <c r="DW8" s="70">
        <v>0</v>
      </c>
      <c r="DX8" s="70">
        <v>0</v>
      </c>
      <c r="DY8" s="70">
        <v>0</v>
      </c>
      <c r="DZ8" s="70">
        <v>0</v>
      </c>
      <c r="EA8" s="70">
        <v>48.8</v>
      </c>
      <c r="EB8" s="70">
        <v>48</v>
      </c>
      <c r="EC8" s="70">
        <v>41.2</v>
      </c>
      <c r="ED8" s="70">
        <v>38.5</v>
      </c>
      <c r="EE8" s="70">
        <v>34.200000000000003</v>
      </c>
      <c r="EF8" s="70">
        <v>31.1</v>
      </c>
      <c r="EG8" s="73">
        <v>2.0000000000000001E-4</v>
      </c>
      <c r="EH8" s="74">
        <v>2.0000000000000001E-4</v>
      </c>
      <c r="EI8" s="74">
        <v>2.0000000000000001E-4</v>
      </c>
      <c r="EJ8" s="74">
        <v>2.0000000000000001E-4</v>
      </c>
      <c r="EK8" s="74">
        <v>2.0000000000000001E-4</v>
      </c>
      <c r="EL8" s="74">
        <v>3.5999999999999999E-3</v>
      </c>
      <c r="EM8" s="74">
        <v>2E-3</v>
      </c>
      <c r="EN8" s="74">
        <v>2.0999999999999999E-3</v>
      </c>
      <c r="EO8" s="74">
        <v>3.0000000000000001E-3</v>
      </c>
      <c r="EP8" s="74">
        <v>1.8E-3</v>
      </c>
    </row>
    <row r="9" spans="1:146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x14ac:dyDescent="0.15">
      <c r="A10" s="79"/>
      <c r="B10" s="79" t="s">
        <v>139</v>
      </c>
      <c r="C10" s="79" t="s">
        <v>140</v>
      </c>
      <c r="D10" s="79" t="s">
        <v>141</v>
      </c>
      <c r="E10" s="79" t="s">
        <v>142</v>
      </c>
      <c r="F10" s="79" t="s">
        <v>143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 x14ac:dyDescent="0.15">
      <c r="A11" s="79" t="s">
        <v>63</v>
      </c>
      <c r="B11" s="80">
        <f>DATEVALUE($B$6-4&amp;"年1月1日")</f>
        <v>41275</v>
      </c>
      <c r="C11" s="80">
        <f>DATEVALUE($B$6-3&amp;"年1月1日")</f>
        <v>41640</v>
      </c>
      <c r="D11" s="80">
        <f>DATEVALUE($B$6-2&amp;"年1月1日")</f>
        <v>42005</v>
      </c>
      <c r="E11" s="80">
        <f>DATEVALUE($B$6-1&amp;"年1月1日")</f>
        <v>42370</v>
      </c>
      <c r="F11" s="80">
        <f>DATEVALUE($B$6&amp;"年1月1日")</f>
        <v>42736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H24-01</cp:lastModifiedBy>
  <dcterms:created xsi:type="dcterms:W3CDTF">2018-12-07T10:25:58Z</dcterms:created>
  <dcterms:modified xsi:type="dcterms:W3CDTF">2019-01-22T04:31:35Z</dcterms:modified>
  <cp:category/>
</cp:coreProperties>
</file>