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Zr9Zvs+uY6E5yu22a8g2L3dKWoJ3vWUPxMZvEKewE4LWWrbNuuxkw+0Fgj9z8vnPvl5NfPbTgcnWczIud0mEw==" workbookSaltValue="amFeeb947ydMkTtnoHTQFw==" workbookSpinCount="100000" lockStructure="1"/>
  <bookViews>
    <workbookView xWindow="10275" yWindow="0" windowWidth="10245" windowHeight="808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76" i="4"/>
  <c r="BV52" i="4"/>
  <c r="FJ30" i="4"/>
  <c r="ML52" i="4"/>
  <c r="BV30" i="4"/>
  <c r="C11" i="5"/>
  <c r="D11" i="5"/>
  <c r="E11" i="5"/>
  <c r="B11" i="5"/>
  <c r="LJ76" i="4" l="1"/>
  <c r="AT52" i="4"/>
  <c r="EH30" i="4"/>
  <c r="HV76" i="4"/>
  <c r="LJ52" i="4"/>
  <c r="AT30" i="4"/>
  <c r="HV52" i="4"/>
  <c r="EH52" i="4"/>
  <c r="HV30" i="4"/>
  <c r="AT76" i="4"/>
  <c r="AF76" i="4"/>
  <c r="DT52" i="4"/>
  <c r="HH30" i="4"/>
  <c r="KV76" i="4"/>
  <c r="AF52" i="4"/>
  <c r="DT30" i="4"/>
  <c r="AF30" i="4"/>
  <c r="HH76" i="4"/>
  <c r="KV52" i="4"/>
  <c r="HH52" i="4"/>
  <c r="GT52" i="4"/>
  <c r="DF30" i="4"/>
  <c r="GT76" i="4"/>
  <c r="R76" i="4"/>
  <c r="DF52" i="4"/>
  <c r="GT30" i="4"/>
  <c r="KH52" i="4"/>
  <c r="R30" i="4"/>
  <c r="KH76" i="4"/>
  <c r="R52" i="4"/>
  <c r="IJ76" i="4"/>
  <c r="LX52" i="4"/>
  <c r="BH30" i="4"/>
  <c r="BH52" i="4"/>
  <c r="EV30" i="4"/>
  <c r="IJ52" i="4"/>
  <c r="IJ30" i="4"/>
  <c r="BH76" i="4"/>
  <c r="EV52" i="4"/>
  <c r="LX76" i="4"/>
</calcChain>
</file>

<file path=xl/sharedStrings.xml><?xml version="1.0" encoding="utf-8"?>
<sst xmlns="http://schemas.openxmlformats.org/spreadsheetml/2006/main" count="313" uniqueCount="149">
  <si>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</si>
  <si>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</si>
  <si>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</si>
  <si>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</si>
  <si>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</si>
  <si>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</si>
  <si>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</si>
  <si>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</si>
  <si>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</si>
  <si>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</si>
  <si>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</si>
  <si>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</si>
  <si>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</si>
  <si>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</si>
  <si>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</si>
  <si>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</si>
  <si>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</si>
  <si>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</si>
  <si>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</si>
  <si>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</si>
  <si>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</si>
  <si>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</si>
  <si>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</si>
  <si>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</si>
  <si>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</si>
  <si>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</si>
  <si>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</si>
  <si>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</si>
  <si>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</si>
  <si>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</si>
  <si>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</si>
  <si>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</si>
  <si>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</si>
  <si>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</si>
  <si>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</si>
  <si>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</si>
  <si>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</si>
  <si>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</si>
  <si>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</si>
  <si>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</si>
  <si>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</si>
  <si>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</si>
  <si>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</si>
  <si>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</si>
  <si>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</si>
  <si>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</si>
  <si>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</si>
  <si>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</si>
  <si>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</si>
  <si>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</si>
  <si>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</si>
  <si>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</si>
  <si>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</si>
  <si>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</si>
  <si>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</si>
  <si>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</si>
  <si>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</si>
  <si>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</si>
  <si>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</si>
  <si>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</si>
  <si>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</si>
  <si>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</si>
  <si>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</si>
  <si>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</si>
  <si>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</si>
  <si>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</si>
  <si>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</si>
  <si>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</si>
  <si>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</si>
  <si>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</si>
  <si>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</si>
  <si>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</si>
  <si>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</si>
  <si>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</si>
  <si>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</si>
  <si>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</si>
  <si>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</si>
  <si>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</si>
  <si>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</si>
  <si>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</si>
  <si>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</si>
  <si>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</si>
  <si>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</si>
  <si>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</si>
  <si>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</si>
  <si>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</si>
  <si>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</si>
  <si>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</si>
  <si>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</si>
  <si>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</si>
  <si>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</si>
  <si>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</si>
  <si>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</si>
  <si>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</si>
  <si>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</si>
  <si>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</si>
  <si>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</si>
  <si>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</si>
  <si>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</si>
  <si>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</si>
  <si>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</si>
  <si>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</si>
  <si>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</si>
  <si>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</si>
  <si>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</si>
  <si>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</si>
  <si>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</si>
  <si>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</si>
  <si>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</si>
  <si>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</si>
  <si>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</si>
  <si>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</si>
  <si>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</si>
  <si>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</si>
  <si>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</si>
  <si>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</si>
  <si>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</si>
  <si>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</si>
  <si>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</si>
  <si>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</si>
  <si>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</si>
  <si>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</si>
  <si>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</si>
  <si>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</si>
  <si>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</si>
  <si>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</si>
  <si>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</si>
  <si>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</si>
  <si>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</si>
  <si>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木島平村</t>
  </si>
  <si>
    <t>ホテルパノラマランド</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</si>
  <si>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</si>
  <si>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</si>
  <si>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</si>
  <si>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</si>
  <si>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</si>
  <si>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</si>
  <si>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</si>
  <si>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</si>
  <si>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</si>
  <si>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</si>
  <si>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</si>
  <si>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</si>
  <si>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</si>
  <si>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</si>
  <si>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団体客の予約確保を優先している。団体予約が重なると売上げに影響する。繁忙期は満館にもなるが、グリーンシーズンの閑散期は、勉強合宿やスポーツ合宿以外の利用はほとんど皆無である。</t>
    <rPh sb="0" eb="3">
      <t>ダンタイキャク</t>
    </rPh>
    <rPh sb="4" eb="6">
      <t>ヨヤク</t>
    </rPh>
    <rPh sb="6" eb="8">
      <t>カクホ</t>
    </rPh>
    <rPh sb="9" eb="11">
      <t>ユウセン</t>
    </rPh>
    <rPh sb="16" eb="18">
      <t>ダンタイ</t>
    </rPh>
    <rPh sb="18" eb="20">
      <t>ヨヤク</t>
    </rPh>
    <rPh sb="21" eb="22">
      <t>カサ</t>
    </rPh>
    <rPh sb="25" eb="27">
      <t>ウリア</t>
    </rPh>
    <rPh sb="29" eb="31">
      <t>エイキョウ</t>
    </rPh>
    <rPh sb="34" eb="36">
      <t>ハンボウ</t>
    </rPh>
    <rPh sb="36" eb="37">
      <t>キ</t>
    </rPh>
    <rPh sb="38" eb="39">
      <t>ミツル</t>
    </rPh>
    <rPh sb="39" eb="40">
      <t>カン</t>
    </rPh>
    <rPh sb="55" eb="58">
      <t>カンサンキ</t>
    </rPh>
    <rPh sb="60" eb="62">
      <t>ベンキョウ</t>
    </rPh>
    <rPh sb="62" eb="64">
      <t>ガッシュク</t>
    </rPh>
    <rPh sb="69" eb="71">
      <t>ガッシュク</t>
    </rPh>
    <rPh sb="71" eb="73">
      <t>イガイ</t>
    </rPh>
    <rPh sb="74" eb="76">
      <t>リヨウ</t>
    </rPh>
    <rPh sb="81" eb="83">
      <t>カイム</t>
    </rPh>
    <phoneticPr fontId="5"/>
  </si>
  <si>
    <t>施設は村で所有しており、指定管理者制度を導入している。管理運営は指定管理者に委託し、施設の修繕について重大なものは村で行っている。施設が老朽化しており、抜本的な修繕を計画的に行う必要があ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57" eb="58">
      <t>ムラ</t>
    </rPh>
    <rPh sb="59" eb="60">
      <t>オコナ</t>
    </rPh>
    <rPh sb="65" eb="67">
      <t>シセツ</t>
    </rPh>
    <rPh sb="68" eb="71">
      <t>ロウキュウカ</t>
    </rPh>
    <rPh sb="76" eb="79">
      <t>バッポンテキ</t>
    </rPh>
    <rPh sb="80" eb="82">
      <t>シュウゼン</t>
    </rPh>
    <rPh sb="83" eb="86">
      <t>ケイカクテキ</t>
    </rPh>
    <rPh sb="87" eb="88">
      <t>オコナ</t>
    </rPh>
    <rPh sb="89" eb="91">
      <t>ヒツヨウ</t>
    </rPh>
    <phoneticPr fontId="5"/>
  </si>
  <si>
    <t>グリーンシーズンは勉強合宿やキャンプ合宿、テニスなどの合宿以外は大型連休・お盆での利用が主。スキーシーズンは修学旅行、合宿、スキー大会などで予約が入っており、ある程度見通しが立っている。また、グリーンシーズンにおいては、宿泊者が数名でも稼働している状況もあり、維持管理を考えても営業の割り切りが必要な状況もある。団体以外の予約は、電話・ネットなど様々な手段で確保できるが、特に閑散期の売上げ確保が急務である。</t>
    <rPh sb="9" eb="11">
      <t>ベンキョウ</t>
    </rPh>
    <rPh sb="11" eb="13">
      <t>ガッシュク</t>
    </rPh>
    <rPh sb="18" eb="20">
      <t>ガッシュク</t>
    </rPh>
    <rPh sb="27" eb="29">
      <t>ガッシュク</t>
    </rPh>
    <rPh sb="29" eb="31">
      <t>イガイ</t>
    </rPh>
    <rPh sb="32" eb="34">
      <t>オオガタ</t>
    </rPh>
    <rPh sb="34" eb="36">
      <t>レンキュウ</t>
    </rPh>
    <rPh sb="38" eb="39">
      <t>ボン</t>
    </rPh>
    <rPh sb="41" eb="43">
      <t>リヨウ</t>
    </rPh>
    <rPh sb="44" eb="45">
      <t>オモ</t>
    </rPh>
    <rPh sb="54" eb="56">
      <t>シュウガク</t>
    </rPh>
    <rPh sb="56" eb="58">
      <t>リョコウ</t>
    </rPh>
    <rPh sb="59" eb="61">
      <t>ガッシュク</t>
    </rPh>
    <rPh sb="65" eb="67">
      <t>タイカイ</t>
    </rPh>
    <rPh sb="70" eb="72">
      <t>ヨヤク</t>
    </rPh>
    <rPh sb="73" eb="74">
      <t>ハイ</t>
    </rPh>
    <rPh sb="81" eb="83">
      <t>テイド</t>
    </rPh>
    <rPh sb="83" eb="85">
      <t>ミトオ</t>
    </rPh>
    <rPh sb="87" eb="88">
      <t>タ</t>
    </rPh>
    <rPh sb="110" eb="113">
      <t>シュクハクシャ</t>
    </rPh>
    <rPh sb="114" eb="115">
      <t>スウ</t>
    </rPh>
    <rPh sb="115" eb="116">
      <t>メイ</t>
    </rPh>
    <rPh sb="118" eb="120">
      <t>カドウ</t>
    </rPh>
    <rPh sb="124" eb="126">
      <t>ジョウキョウ</t>
    </rPh>
    <rPh sb="130" eb="132">
      <t>イジ</t>
    </rPh>
    <rPh sb="132" eb="134">
      <t>カンリ</t>
    </rPh>
    <rPh sb="135" eb="136">
      <t>カンガ</t>
    </rPh>
    <rPh sb="139" eb="141">
      <t>エイギョウ</t>
    </rPh>
    <rPh sb="142" eb="143">
      <t>ワ</t>
    </rPh>
    <rPh sb="144" eb="145">
      <t>キ</t>
    </rPh>
    <rPh sb="147" eb="149">
      <t>ヒツヨウ</t>
    </rPh>
    <rPh sb="150" eb="152">
      <t>ジョウキョウ</t>
    </rPh>
    <rPh sb="156" eb="158">
      <t>ダンタイ</t>
    </rPh>
    <rPh sb="158" eb="160">
      <t>イガイ</t>
    </rPh>
    <rPh sb="161" eb="163">
      <t>ヨヤク</t>
    </rPh>
    <rPh sb="165" eb="167">
      <t>デンワ</t>
    </rPh>
    <rPh sb="173" eb="175">
      <t>サマザマ</t>
    </rPh>
    <rPh sb="176" eb="178">
      <t>シュダン</t>
    </rPh>
    <rPh sb="179" eb="181">
      <t>カクホ</t>
    </rPh>
    <rPh sb="186" eb="187">
      <t>トク</t>
    </rPh>
    <rPh sb="188" eb="191">
      <t>カンサンキ</t>
    </rPh>
    <rPh sb="192" eb="194">
      <t>ウリア</t>
    </rPh>
    <rPh sb="195" eb="197">
      <t>カクホ</t>
    </rPh>
    <rPh sb="198" eb="200">
      <t>キュウム</t>
    </rPh>
    <phoneticPr fontId="5"/>
  </si>
  <si>
    <t>スキーシーズンは、１２月の降雪状況で年末年始の売上に大きく影響し、その後の挽回が難しい。グリーンシーズンにおける稼働では宿泊者が少ない日もあるため、売り上げ確保が必要である。村の修繕計画と指定管理者の営業計画を噛み合わせて進めていく事と、効率的な施設稼働が今後の課題と思われる。</t>
    <rPh sb="11" eb="12">
      <t>ガツ</t>
    </rPh>
    <rPh sb="13" eb="15">
      <t>コウセツ</t>
    </rPh>
    <rPh sb="15" eb="17">
      <t>ジョウキョウ</t>
    </rPh>
    <rPh sb="18" eb="20">
      <t>ネンマツ</t>
    </rPh>
    <rPh sb="20" eb="22">
      <t>ネンシ</t>
    </rPh>
    <rPh sb="23" eb="25">
      <t>ウリアゲ</t>
    </rPh>
    <rPh sb="26" eb="27">
      <t>オオ</t>
    </rPh>
    <rPh sb="29" eb="31">
      <t>エイキョウ</t>
    </rPh>
    <rPh sb="35" eb="36">
      <t>ゴ</t>
    </rPh>
    <rPh sb="37" eb="39">
      <t>バンカイ</t>
    </rPh>
    <rPh sb="40" eb="41">
      <t>ムズカ</t>
    </rPh>
    <rPh sb="56" eb="58">
      <t>カドウ</t>
    </rPh>
    <rPh sb="60" eb="63">
      <t>シュクハクシャ</t>
    </rPh>
    <rPh sb="64" eb="65">
      <t>スク</t>
    </rPh>
    <rPh sb="67" eb="68">
      <t>ヒ</t>
    </rPh>
    <rPh sb="74" eb="75">
      <t>ウ</t>
    </rPh>
    <rPh sb="76" eb="77">
      <t>ア</t>
    </rPh>
    <rPh sb="78" eb="80">
      <t>カクホ</t>
    </rPh>
    <rPh sb="81" eb="83">
      <t>ヒツヨウ</t>
    </rPh>
    <rPh sb="87" eb="88">
      <t>ムラ</t>
    </rPh>
    <rPh sb="89" eb="91">
      <t>シュウゼン</t>
    </rPh>
    <rPh sb="91" eb="93">
      <t>ケイカク</t>
    </rPh>
    <rPh sb="94" eb="96">
      <t>シテイ</t>
    </rPh>
    <rPh sb="96" eb="99">
      <t>カンリシャ</t>
    </rPh>
    <rPh sb="100" eb="102">
      <t>エイギョウ</t>
    </rPh>
    <rPh sb="102" eb="104">
      <t>ケイカク</t>
    </rPh>
    <rPh sb="105" eb="106">
      <t>カ</t>
    </rPh>
    <rPh sb="107" eb="108">
      <t>ア</t>
    </rPh>
    <rPh sb="111" eb="112">
      <t>スス</t>
    </rPh>
    <rPh sb="116" eb="117">
      <t>コト</t>
    </rPh>
    <rPh sb="119" eb="122">
      <t>コウリツテキ</t>
    </rPh>
    <rPh sb="123" eb="125">
      <t>シセツ</t>
    </rPh>
    <rPh sb="125" eb="127">
      <t>カドウ</t>
    </rPh>
    <rPh sb="128" eb="130">
      <t>コンゴ</t>
    </rPh>
    <rPh sb="131" eb="133">
      <t>カダイ</t>
    </rPh>
    <rPh sb="134" eb="135">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</si>
</sst>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111</c:v>
                </c:pt>
                <c:pt idx="1">
                  <c:v>68</c:v>
                </c:pt>
                <c:pt idx="2">
                  <c:v>75</c:v>
                </c:pt>
                <c:pt idx="3">
                  <c:v>270</c:v>
                </c:pt>
                <c:pt idx="4">
                  <c:v>2361</c:v>
                </c:pt>
              </c:numCache>
            </c:numRef>
          </c:val>
          <c:extLst xmlns:c16r2="http://schemas.microsoft.com/office/drawing/2015/06/chart">
            <c:ext xmlns:c16="http://schemas.microsoft.com/office/drawing/2014/chart" uri="{C3380CC4-5D6E-409C-BE32-E72D297353CC}">
              <c16:uniqueId val="{00000000-0CE8-46F9-9984-041019A20AAA}"/>
            </c:ext>
          </c:extLst>
        </c:ser>
        <c:dLbls>
          <c:showLegendKey val="0"/>
          <c:showVal val="0"/>
          <c:showCatName val="0"/>
          <c:showSerName val="0"/>
          <c:showPercent val="0"/>
          <c:showBubbleSize val="0"/>
        </c:dLbls>
        <c:gapWidth val="150"/>
        <c:axId val="99904512"/>
        <c:axId val="999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0CE8-46F9-9984-041019A20AAA}"/>
            </c:ext>
          </c:extLst>
        </c:ser>
        <c:dLbls>
          <c:showLegendKey val="0"/>
          <c:showVal val="0"/>
          <c:showCatName val="0"/>
          <c:showSerName val="0"/>
          <c:showPercent val="0"/>
          <c:showBubbleSize val="0"/>
        </c:dLbls>
        <c:marker val="1"/>
        <c:smooth val="0"/>
        <c:axId val="99904512"/>
        <c:axId val="99910784"/>
      </c:lineChart>
      <c:dateAx>
        <c:axId val="99904512"/>
        <c:scaling>
          <c:orientation val="minMax"/>
        </c:scaling>
        <c:delete val="1"/>
        <c:axPos val="b"/>
        <c:numFmt formatCode="ge" sourceLinked="1"/>
        <c:majorTickMark val="none"/>
        <c:minorTickMark val="none"/>
        <c:tickLblPos val="none"/>
        <c:crossAx val="99910784"/>
        <c:crosses val="autoZero"/>
        <c:auto val="1"/>
        <c:lblOffset val="100"/>
        <c:baseTimeUnit val="years"/>
      </c:dateAx>
      <c:valAx>
        <c:axId val="9991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2B9-415B-AA81-5209EF9F3CD0}"/>
            </c:ext>
          </c:extLst>
        </c:ser>
        <c:dLbls>
          <c:showLegendKey val="0"/>
          <c:showVal val="0"/>
          <c:showCatName val="0"/>
          <c:showSerName val="0"/>
          <c:showPercent val="0"/>
          <c:showBubbleSize val="0"/>
        </c:dLbls>
        <c:gapWidth val="150"/>
        <c:axId val="104627584"/>
        <c:axId val="1046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2B9-415B-AA81-5209EF9F3CD0}"/>
            </c:ext>
          </c:extLst>
        </c:ser>
        <c:dLbls>
          <c:showLegendKey val="0"/>
          <c:showVal val="0"/>
          <c:showCatName val="0"/>
          <c:showSerName val="0"/>
          <c:showPercent val="0"/>
          <c:showBubbleSize val="0"/>
        </c:dLbls>
        <c:marker val="1"/>
        <c:smooth val="0"/>
        <c:axId val="104627584"/>
        <c:axId val="104654336"/>
      </c:lineChart>
      <c:dateAx>
        <c:axId val="104627584"/>
        <c:scaling>
          <c:orientation val="minMax"/>
        </c:scaling>
        <c:delete val="1"/>
        <c:axPos val="b"/>
        <c:numFmt formatCode="ge" sourceLinked="1"/>
        <c:majorTickMark val="none"/>
        <c:minorTickMark val="none"/>
        <c:tickLblPos val="none"/>
        <c:crossAx val="104654336"/>
        <c:crosses val="autoZero"/>
        <c:auto val="1"/>
        <c:lblOffset val="100"/>
        <c:baseTimeUnit val="years"/>
      </c:dateAx>
      <c:valAx>
        <c:axId val="1046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3.5999999999999999E-3</c:v>
                </c:pt>
                <c:pt idx="1">
                  <c:v>2E-3</c:v>
                </c:pt>
                <c:pt idx="2">
                  <c:v>2.0999999999999999E-3</c:v>
                </c:pt>
                <c:pt idx="3">
                  <c:v>3.0000000000000001E-3</c:v>
                </c:pt>
                <c:pt idx="4">
                  <c:v>1.8E-3</c:v>
                </c:pt>
              </c:numCache>
            </c:numRef>
          </c:val>
          <c:smooth val="0"/>
          <c:extLst xmlns:c16r2="http://schemas.microsoft.com/office/drawing/2015/06/chart">
            <c:ext xmlns:c16="http://schemas.microsoft.com/office/drawing/2014/chart" uri="{C3380CC4-5D6E-409C-BE32-E72D297353CC}">
              <c16:uniqueId val="{00000000-EE94-420F-93EA-8BEF9B220BD2}"/>
            </c:ext>
          </c:extLst>
        </c:ser>
        <c:dLbls>
          <c:showLegendKey val="0"/>
          <c:showVal val="0"/>
          <c:showCatName val="0"/>
          <c:showSerName val="0"/>
          <c:showPercent val="0"/>
          <c:showBubbleSize val="0"/>
        </c:dLbls>
        <c:marker val="1"/>
        <c:smooth val="0"/>
        <c:axId val="104702336"/>
        <c:axId val="10470387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1.6000000000000001E-3</c:v>
                </c:pt>
                <c:pt idx="1">
                  <c:v>1.5E-3</c:v>
                </c:pt>
                <c:pt idx="2">
                  <c:v>1.2999999999999999E-3</c:v>
                </c:pt>
                <c:pt idx="3">
                  <c:v>1.4E-3</c:v>
                </c:pt>
                <c:pt idx="4">
                  <c:v>1.4E-3</c:v>
                </c:pt>
              </c:numCache>
            </c:numRef>
          </c:val>
          <c:smooth val="0"/>
          <c:extLst xmlns:c16r2="http://schemas.microsoft.com/office/drawing/2015/06/chart">
            <c:ext xmlns:c16="http://schemas.microsoft.com/office/drawing/2014/chart" uri="{C3380CC4-5D6E-409C-BE32-E72D297353CC}">
              <c16:uniqueId val="{00000001-EE94-420F-93EA-8BEF9B220BD2}"/>
            </c:ext>
          </c:extLst>
        </c:ser>
        <c:dLbls>
          <c:showLegendKey val="0"/>
          <c:showVal val="0"/>
          <c:showCatName val="0"/>
          <c:showSerName val="0"/>
          <c:showPercent val="0"/>
          <c:showBubbleSize val="0"/>
        </c:dLbls>
        <c:marker val="1"/>
        <c:smooth val="0"/>
        <c:axId val="104715392"/>
        <c:axId val="104705408"/>
      </c:lineChart>
      <c:dateAx>
        <c:axId val="10470233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4703872"/>
        <c:crosses val="autoZero"/>
        <c:auto val="1"/>
        <c:lblOffset val="100"/>
        <c:baseTimeUnit val="years"/>
      </c:dateAx>
      <c:valAx>
        <c:axId val="1047038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702336"/>
        <c:crosses val="autoZero"/>
        <c:crossBetween val="between"/>
      </c:valAx>
      <c:valAx>
        <c:axId val="10470540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4715392"/>
        <c:crosses val="max"/>
        <c:crossBetween val="between"/>
      </c:valAx>
      <c:dateAx>
        <c:axId val="104715392"/>
        <c:scaling>
          <c:orientation val="minMax"/>
        </c:scaling>
        <c:delete val="1"/>
        <c:axPos val="b"/>
        <c:numFmt formatCode="ge" sourceLinked="1"/>
        <c:majorTickMark val="out"/>
        <c:minorTickMark val="none"/>
        <c:tickLblPos val="nextTo"/>
        <c:crossAx val="10470540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100</c:v>
                </c:pt>
                <c:pt idx="1">
                  <c:v>100</c:v>
                </c:pt>
                <c:pt idx="2">
                  <c:v>100</c:v>
                </c:pt>
                <c:pt idx="3">
                  <c:v>100</c:v>
                </c:pt>
                <c:pt idx="4">
                  <c:v>95.7</c:v>
                </c:pt>
              </c:numCache>
            </c:numRef>
          </c:val>
          <c:extLst xmlns:c16r2="http://schemas.microsoft.com/office/drawing/2015/06/chart">
            <c:ext xmlns:c16="http://schemas.microsoft.com/office/drawing/2014/chart" uri="{C3380CC4-5D6E-409C-BE32-E72D297353CC}">
              <c16:uniqueId val="{00000000-904A-4A22-8AB1-C086AC127ED5}"/>
            </c:ext>
          </c:extLst>
        </c:ser>
        <c:dLbls>
          <c:showLegendKey val="0"/>
          <c:showVal val="0"/>
          <c:showCatName val="0"/>
          <c:showSerName val="0"/>
          <c:showPercent val="0"/>
          <c:showBubbleSize val="0"/>
        </c:dLbls>
        <c:gapWidth val="150"/>
        <c:axId val="97335936"/>
        <c:axId val="9734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904A-4A22-8AB1-C086AC127ED5}"/>
            </c:ext>
          </c:extLst>
        </c:ser>
        <c:dLbls>
          <c:showLegendKey val="0"/>
          <c:showVal val="0"/>
          <c:showCatName val="0"/>
          <c:showSerName val="0"/>
          <c:showPercent val="0"/>
          <c:showBubbleSize val="0"/>
        </c:dLbls>
        <c:marker val="1"/>
        <c:smooth val="0"/>
        <c:axId val="97335936"/>
        <c:axId val="97346304"/>
      </c:lineChart>
      <c:dateAx>
        <c:axId val="97335936"/>
        <c:scaling>
          <c:orientation val="minMax"/>
        </c:scaling>
        <c:delete val="1"/>
        <c:axPos val="b"/>
        <c:numFmt formatCode="ge" sourceLinked="1"/>
        <c:majorTickMark val="none"/>
        <c:minorTickMark val="none"/>
        <c:tickLblPos val="none"/>
        <c:crossAx val="97346304"/>
        <c:crosses val="autoZero"/>
        <c:auto val="1"/>
        <c:lblOffset val="100"/>
        <c:baseTimeUnit val="years"/>
      </c:dateAx>
      <c:valAx>
        <c:axId val="9734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4FA-4A6D-A1B4-997273A46F05}"/>
            </c:ext>
          </c:extLst>
        </c:ser>
        <c:dLbls>
          <c:showLegendKey val="0"/>
          <c:showVal val="0"/>
          <c:showCatName val="0"/>
          <c:showSerName val="0"/>
          <c:showPercent val="0"/>
          <c:showBubbleSize val="0"/>
        </c:dLbls>
        <c:gapWidth val="150"/>
        <c:axId val="97380608"/>
        <c:axId val="1042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24FA-4A6D-A1B4-997273A46F05}"/>
            </c:ext>
          </c:extLst>
        </c:ser>
        <c:dLbls>
          <c:showLegendKey val="0"/>
          <c:showVal val="0"/>
          <c:showCatName val="0"/>
          <c:showSerName val="0"/>
          <c:showPercent val="0"/>
          <c:showBubbleSize val="0"/>
        </c:dLbls>
        <c:marker val="1"/>
        <c:smooth val="0"/>
        <c:axId val="97380608"/>
        <c:axId val="104268160"/>
      </c:lineChart>
      <c:dateAx>
        <c:axId val="97380608"/>
        <c:scaling>
          <c:orientation val="minMax"/>
        </c:scaling>
        <c:delete val="1"/>
        <c:axPos val="b"/>
        <c:numFmt formatCode="ge" sourceLinked="1"/>
        <c:majorTickMark val="none"/>
        <c:minorTickMark val="none"/>
        <c:tickLblPos val="none"/>
        <c:crossAx val="104268160"/>
        <c:crosses val="autoZero"/>
        <c:auto val="1"/>
        <c:lblOffset val="100"/>
        <c:baseTimeUnit val="years"/>
      </c:dateAx>
      <c:valAx>
        <c:axId val="10426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8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-8253</c:v>
                </c:pt>
                <c:pt idx="1">
                  <c:v>-4864</c:v>
                </c:pt>
                <c:pt idx="2">
                  <c:v>-3264</c:v>
                </c:pt>
                <c:pt idx="3">
                  <c:v>-24429</c:v>
                </c:pt>
                <c:pt idx="4">
                  <c:v>-59885</c:v>
                </c:pt>
              </c:numCache>
            </c:numRef>
          </c:val>
          <c:extLst xmlns:c16r2="http://schemas.microsoft.com/office/drawing/2015/06/chart">
            <c:ext xmlns:c16="http://schemas.microsoft.com/office/drawing/2014/chart" uri="{C3380CC4-5D6E-409C-BE32-E72D297353CC}">
              <c16:uniqueId val="{00000000-A68E-471D-8163-84128C0DE652}"/>
            </c:ext>
          </c:extLst>
        </c:ser>
        <c:dLbls>
          <c:showLegendKey val="0"/>
          <c:showVal val="0"/>
          <c:showCatName val="0"/>
          <c:showSerName val="0"/>
          <c:showPercent val="0"/>
          <c:showBubbleSize val="0"/>
        </c:dLbls>
        <c:gapWidth val="150"/>
        <c:axId val="104298368"/>
        <c:axId val="1043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A68E-471D-8163-84128C0DE652}"/>
            </c:ext>
          </c:extLst>
        </c:ser>
        <c:dLbls>
          <c:showLegendKey val="0"/>
          <c:showVal val="0"/>
          <c:showCatName val="0"/>
          <c:showSerName val="0"/>
          <c:showPercent val="0"/>
          <c:showBubbleSize val="0"/>
        </c:dLbls>
        <c:marker val="1"/>
        <c:smooth val="0"/>
        <c:axId val="104298368"/>
        <c:axId val="104308736"/>
      </c:lineChart>
      <c:dateAx>
        <c:axId val="104298368"/>
        <c:scaling>
          <c:orientation val="minMax"/>
        </c:scaling>
        <c:delete val="1"/>
        <c:axPos val="b"/>
        <c:numFmt formatCode="ge" sourceLinked="1"/>
        <c:majorTickMark val="none"/>
        <c:minorTickMark val="none"/>
        <c:tickLblPos val="none"/>
        <c:crossAx val="104308736"/>
        <c:crosses val="autoZero"/>
        <c:auto val="1"/>
        <c:lblOffset val="100"/>
        <c:baseTimeUnit val="years"/>
      </c:dateAx>
      <c:valAx>
        <c:axId val="10430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29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43.8</c:v>
                </c:pt>
                <c:pt idx="1">
                  <c:v>40.1</c:v>
                </c:pt>
                <c:pt idx="2">
                  <c:v>43.8</c:v>
                </c:pt>
                <c:pt idx="3">
                  <c:v>49.4</c:v>
                </c:pt>
                <c:pt idx="4">
                  <c:v>49.6</c:v>
                </c:pt>
              </c:numCache>
            </c:numRef>
          </c:val>
          <c:extLst xmlns:c16r2="http://schemas.microsoft.com/office/drawing/2015/06/chart">
            <c:ext xmlns:c16="http://schemas.microsoft.com/office/drawing/2014/chart" uri="{C3380CC4-5D6E-409C-BE32-E72D297353CC}">
              <c16:uniqueId val="{00000000-2F76-42F6-AF69-886FD6003C21}"/>
            </c:ext>
          </c:extLst>
        </c:ser>
        <c:dLbls>
          <c:showLegendKey val="0"/>
          <c:showVal val="0"/>
          <c:showCatName val="0"/>
          <c:showSerName val="0"/>
          <c:showPercent val="0"/>
          <c:showBubbleSize val="0"/>
        </c:dLbls>
        <c:gapWidth val="150"/>
        <c:axId val="104359424"/>
        <c:axId val="1043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2F76-42F6-AF69-886FD6003C21}"/>
            </c:ext>
          </c:extLst>
        </c:ser>
        <c:dLbls>
          <c:showLegendKey val="0"/>
          <c:showVal val="0"/>
          <c:showCatName val="0"/>
          <c:showSerName val="0"/>
          <c:showPercent val="0"/>
          <c:showBubbleSize val="0"/>
        </c:dLbls>
        <c:marker val="1"/>
        <c:smooth val="0"/>
        <c:axId val="104359424"/>
        <c:axId val="104361344"/>
      </c:lineChart>
      <c:dateAx>
        <c:axId val="104359424"/>
        <c:scaling>
          <c:orientation val="minMax"/>
        </c:scaling>
        <c:delete val="1"/>
        <c:axPos val="b"/>
        <c:numFmt formatCode="ge" sourceLinked="1"/>
        <c:majorTickMark val="none"/>
        <c:minorTickMark val="none"/>
        <c:tickLblPos val="none"/>
        <c:crossAx val="104361344"/>
        <c:crosses val="autoZero"/>
        <c:auto val="1"/>
        <c:lblOffset val="100"/>
        <c:baseTimeUnit val="years"/>
      </c:dateAx>
      <c:valAx>
        <c:axId val="1043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22.9</c:v>
                </c:pt>
                <c:pt idx="1">
                  <c:v>20.6</c:v>
                </c:pt>
                <c:pt idx="2">
                  <c:v>21.5</c:v>
                </c:pt>
                <c:pt idx="3">
                  <c:v>20.6</c:v>
                </c:pt>
                <c:pt idx="4">
                  <c:v>19.8</c:v>
                </c:pt>
              </c:numCache>
            </c:numRef>
          </c:val>
          <c:extLst xmlns:c16r2="http://schemas.microsoft.com/office/drawing/2015/06/chart">
            <c:ext xmlns:c16="http://schemas.microsoft.com/office/drawing/2014/chart" uri="{C3380CC4-5D6E-409C-BE32-E72D297353CC}">
              <c16:uniqueId val="{00000000-CF23-437A-B8BA-8A0B06B4ED47}"/>
            </c:ext>
          </c:extLst>
        </c:ser>
        <c:dLbls>
          <c:showLegendKey val="0"/>
          <c:showVal val="0"/>
          <c:showCatName val="0"/>
          <c:showSerName val="0"/>
          <c:showPercent val="0"/>
          <c:showBubbleSize val="0"/>
        </c:dLbls>
        <c:gapWidth val="150"/>
        <c:axId val="104387712"/>
        <c:axId val="1043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CF23-437A-B8BA-8A0B06B4ED47}"/>
            </c:ext>
          </c:extLst>
        </c:ser>
        <c:dLbls>
          <c:showLegendKey val="0"/>
          <c:showVal val="0"/>
          <c:showCatName val="0"/>
          <c:showSerName val="0"/>
          <c:showPercent val="0"/>
          <c:showBubbleSize val="0"/>
        </c:dLbls>
        <c:marker val="1"/>
        <c:smooth val="0"/>
        <c:axId val="104387712"/>
        <c:axId val="104389632"/>
      </c:lineChart>
      <c:dateAx>
        <c:axId val="104387712"/>
        <c:scaling>
          <c:orientation val="minMax"/>
        </c:scaling>
        <c:delete val="1"/>
        <c:axPos val="b"/>
        <c:numFmt formatCode="ge" sourceLinked="1"/>
        <c:majorTickMark val="none"/>
        <c:minorTickMark val="none"/>
        <c:tickLblPos val="none"/>
        <c:crossAx val="104389632"/>
        <c:crosses val="autoZero"/>
        <c:auto val="1"/>
        <c:lblOffset val="100"/>
        <c:baseTimeUnit val="years"/>
      </c:dateAx>
      <c:valAx>
        <c:axId val="1043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8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19.5</c:v>
                </c:pt>
                <c:pt idx="1">
                  <c:v>17</c:v>
                </c:pt>
                <c:pt idx="2">
                  <c:v>16.899999999999999</c:v>
                </c:pt>
                <c:pt idx="3">
                  <c:v>16.399999999999999</c:v>
                </c:pt>
                <c:pt idx="4">
                  <c:v>16.5</c:v>
                </c:pt>
              </c:numCache>
            </c:numRef>
          </c:val>
          <c:extLst xmlns:c16r2="http://schemas.microsoft.com/office/drawing/2015/06/chart">
            <c:ext xmlns:c16="http://schemas.microsoft.com/office/drawing/2014/chart" uri="{C3380CC4-5D6E-409C-BE32-E72D297353CC}">
              <c16:uniqueId val="{00000000-0876-4C0D-A0DF-B0BB4D2C4562}"/>
            </c:ext>
          </c:extLst>
        </c:ser>
        <c:dLbls>
          <c:showLegendKey val="0"/>
          <c:showVal val="0"/>
          <c:showCatName val="0"/>
          <c:showSerName val="0"/>
          <c:showPercent val="0"/>
          <c:showBubbleSize val="0"/>
        </c:dLbls>
        <c:gapWidth val="150"/>
        <c:axId val="104493824"/>
        <c:axId val="1044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0876-4C0D-A0DF-B0BB4D2C4562}"/>
            </c:ext>
          </c:extLst>
        </c:ser>
        <c:dLbls>
          <c:showLegendKey val="0"/>
          <c:showVal val="0"/>
          <c:showCatName val="0"/>
          <c:showSerName val="0"/>
          <c:showPercent val="0"/>
          <c:showBubbleSize val="0"/>
        </c:dLbls>
        <c:marker val="1"/>
        <c:smooth val="0"/>
        <c:axId val="104493824"/>
        <c:axId val="104495744"/>
      </c:lineChart>
      <c:dateAx>
        <c:axId val="104493824"/>
        <c:scaling>
          <c:orientation val="minMax"/>
        </c:scaling>
        <c:delete val="1"/>
        <c:axPos val="b"/>
        <c:numFmt formatCode="ge" sourceLinked="1"/>
        <c:majorTickMark val="none"/>
        <c:minorTickMark val="none"/>
        <c:tickLblPos val="none"/>
        <c:crossAx val="104495744"/>
        <c:crosses val="autoZero"/>
        <c:auto val="1"/>
        <c:lblOffset val="100"/>
        <c:baseTimeUnit val="years"/>
      </c:dateAx>
      <c:valAx>
        <c:axId val="10449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51-480B-A50B-E40F0E192F9D}"/>
            </c:ext>
          </c:extLst>
        </c:ser>
        <c:dLbls>
          <c:showLegendKey val="0"/>
          <c:showVal val="0"/>
          <c:showCatName val="0"/>
          <c:showSerName val="0"/>
          <c:showPercent val="0"/>
          <c:showBubbleSize val="0"/>
        </c:dLbls>
        <c:gapWidth val="150"/>
        <c:axId val="104554880"/>
        <c:axId val="1045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5151-480B-A50B-E40F0E192F9D}"/>
            </c:ext>
          </c:extLst>
        </c:ser>
        <c:dLbls>
          <c:showLegendKey val="0"/>
          <c:showVal val="0"/>
          <c:showCatName val="0"/>
          <c:showSerName val="0"/>
          <c:showPercent val="0"/>
          <c:showBubbleSize val="0"/>
        </c:dLbls>
        <c:marker val="1"/>
        <c:smooth val="0"/>
        <c:axId val="104554880"/>
        <c:axId val="104556800"/>
      </c:lineChart>
      <c:dateAx>
        <c:axId val="104554880"/>
        <c:scaling>
          <c:orientation val="minMax"/>
        </c:scaling>
        <c:delete val="1"/>
        <c:axPos val="b"/>
        <c:numFmt formatCode="ge" sourceLinked="1"/>
        <c:majorTickMark val="none"/>
        <c:minorTickMark val="none"/>
        <c:tickLblPos val="none"/>
        <c:crossAx val="104556800"/>
        <c:crosses val="autoZero"/>
        <c:auto val="1"/>
        <c:lblOffset val="100"/>
        <c:baseTimeUnit val="years"/>
      </c:dateAx>
      <c:valAx>
        <c:axId val="10455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1292-4AC9-B6B0-4C5D2F7F3BE4}"/>
            </c:ext>
          </c:extLst>
        </c:ser>
        <c:dLbls>
          <c:showLegendKey val="0"/>
          <c:showVal val="0"/>
          <c:showCatName val="0"/>
          <c:showSerName val="0"/>
          <c:showPercent val="0"/>
          <c:showBubbleSize val="0"/>
        </c:dLbls>
        <c:gapWidth val="150"/>
        <c:axId val="104599552"/>
        <c:axId val="1046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1292-4AC9-B6B0-4C5D2F7F3BE4}"/>
            </c:ext>
          </c:extLst>
        </c:ser>
        <c:dLbls>
          <c:showLegendKey val="0"/>
          <c:showVal val="0"/>
          <c:showCatName val="0"/>
          <c:showSerName val="0"/>
          <c:showPercent val="0"/>
          <c:showBubbleSize val="0"/>
        </c:dLbls>
        <c:marker val="1"/>
        <c:smooth val="0"/>
        <c:axId val="104599552"/>
        <c:axId val="104601472"/>
      </c:lineChart>
      <c:dateAx>
        <c:axId val="104599552"/>
        <c:scaling>
          <c:orientation val="minMax"/>
        </c:scaling>
        <c:delete val="1"/>
        <c:axPos val="b"/>
        <c:numFmt formatCode="ge" sourceLinked="1"/>
        <c:majorTickMark val="none"/>
        <c:minorTickMark val="none"/>
        <c:tickLblPos val="none"/>
        <c:crossAx val="104601472"/>
        <c:crosses val="autoZero"/>
        <c:auto val="1"/>
        <c:lblOffset val="100"/>
        <c:baseTimeUnit val="years"/>
      </c:dateAx>
      <c:valAx>
        <c:axId val="1046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5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ND19"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長野県木島平村　ホテルパノラマランド</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0" t="s">
        <v>4</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0" t="s">
        <v>6</v>
      </c>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0" t="s">
        <v>7</v>
      </c>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0" t="s">
        <v>8</v>
      </c>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3"/>
      <c r="NI7" s="6" t="s">
        <v>9</v>
      </c>
      <c r="NJ7" s="7"/>
      <c r="NK7" s="7"/>
      <c r="NL7" s="7"/>
      <c r="NM7" s="7"/>
      <c r="NN7" s="7"/>
      <c r="NO7" s="7"/>
      <c r="NP7" s="7"/>
      <c r="NQ7" s="7"/>
      <c r="NR7" s="7"/>
      <c r="NS7" s="7"/>
      <c r="NT7" s="7"/>
      <c r="NU7" s="7"/>
      <c r="NV7" s="8"/>
    </row>
    <row r="8" spans="1:387" ht="18.75" customHeight="1" x14ac:dyDescent="0.15">
      <c r="A8" s="2"/>
      <c r="B8" s="131" t="str">
        <f>データ!J7</f>
        <v>法非適用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3"/>
      <c r="AQ8" s="131" t="str">
        <f>データ!K7</f>
        <v>観光施設事業</v>
      </c>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3"/>
      <c r="CF8" s="131" t="str">
        <f>データ!L7</f>
        <v>休養宿泊施設</v>
      </c>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3"/>
      <c r="DU8" s="123" t="str">
        <f>データ!M7</f>
        <v>Ａ２Ｂ２</v>
      </c>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t="str">
        <f>データ!N7</f>
        <v>非設置</v>
      </c>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2">
        <f>データ!S7</f>
        <v>10484</v>
      </c>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t="str">
        <f>データ!T7</f>
        <v>利用料金制</v>
      </c>
      <c r="JW8" s="123"/>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f>データ!U7</f>
        <v>0</v>
      </c>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3"/>
      <c r="NI8" s="125" t="s">
        <v>10</v>
      </c>
      <c r="NJ8" s="126"/>
      <c r="NK8" s="9" t="s">
        <v>11</v>
      </c>
      <c r="NL8" s="10"/>
      <c r="NM8" s="10"/>
      <c r="NN8" s="10"/>
      <c r="NO8" s="10"/>
      <c r="NP8" s="10"/>
      <c r="NQ8" s="10"/>
      <c r="NR8" s="10"/>
      <c r="NS8" s="10"/>
      <c r="NT8" s="10"/>
      <c r="NU8" s="10"/>
      <c r="NV8" s="11"/>
    </row>
    <row r="9" spans="1:387"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0" t="s">
        <v>16</v>
      </c>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t="s">
        <v>17</v>
      </c>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0" t="s">
        <v>18</v>
      </c>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3"/>
      <c r="NI9" s="114" t="s">
        <v>19</v>
      </c>
      <c r="NJ9" s="115"/>
      <c r="NK9" s="12" t="s">
        <v>20</v>
      </c>
      <c r="NL9" s="13"/>
      <c r="NM9" s="13"/>
      <c r="NN9" s="13"/>
      <c r="NO9" s="13"/>
      <c r="NP9" s="13"/>
      <c r="NQ9" s="13"/>
      <c r="NR9" s="13"/>
      <c r="NS9" s="13"/>
      <c r="NT9" s="13"/>
      <c r="NU9" s="13"/>
      <c r="NV9" s="14"/>
    </row>
    <row r="10" spans="1:387"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6" t="str">
        <f>データ!P7</f>
        <v>該当数値なし</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f>データ!Q7</f>
        <v>7937</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420</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3" t="str">
        <f>データ!V7</f>
        <v>有</v>
      </c>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f>データ!W7</f>
        <v>100</v>
      </c>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3" t="str">
        <f>データ!X7</f>
        <v>有</v>
      </c>
      <c r="LP10" s="123"/>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7"/>
      <c r="JO14" s="7"/>
      <c r="JP14" s="7"/>
      <c r="JQ14" s="7"/>
      <c r="JR14" s="7"/>
      <c r="JS14" s="7"/>
      <c r="JT14" s="110" t="s">
        <v>25</v>
      </c>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111"/>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20"/>
      <c r="JO15" s="20"/>
      <c r="JP15" s="20"/>
      <c r="JQ15" s="20"/>
      <c r="JR15" s="20"/>
      <c r="JS15" s="20"/>
      <c r="JT15" s="112"/>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113"/>
      <c r="NH15" s="2"/>
      <c r="NI15" s="89" t="s">
        <v>145</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2" t="s">
        <v>27</v>
      </c>
      <c r="J31" s="82"/>
      <c r="K31" s="82"/>
      <c r="L31" s="82"/>
      <c r="M31" s="82"/>
      <c r="N31" s="82"/>
      <c r="O31" s="82"/>
      <c r="P31" s="82"/>
      <c r="Q31" s="82"/>
      <c r="R31" s="83">
        <f>データ!Y7</f>
        <v>100</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100</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f>データ!AJ7</f>
        <v>100</v>
      </c>
      <c r="DG31" s="83"/>
      <c r="DH31" s="83"/>
      <c r="DI31" s="83"/>
      <c r="DJ31" s="83"/>
      <c r="DK31" s="83"/>
      <c r="DL31" s="83"/>
      <c r="DM31" s="83"/>
      <c r="DN31" s="83"/>
      <c r="DO31" s="83"/>
      <c r="DP31" s="83"/>
      <c r="DQ31" s="83"/>
      <c r="DR31" s="83"/>
      <c r="DS31" s="83"/>
      <c r="DT31" s="83">
        <f>データ!AK7</f>
        <v>100</v>
      </c>
      <c r="DU31" s="83"/>
      <c r="DV31" s="83"/>
      <c r="DW31" s="83"/>
      <c r="DX31" s="83"/>
      <c r="DY31" s="83"/>
      <c r="DZ31" s="83"/>
      <c r="EA31" s="83"/>
      <c r="EB31" s="83"/>
      <c r="EC31" s="83"/>
      <c r="ED31" s="83"/>
      <c r="EE31" s="83"/>
      <c r="EF31" s="83"/>
      <c r="EG31" s="83"/>
      <c r="EH31" s="83">
        <f>データ!AL7</f>
        <v>100</v>
      </c>
      <c r="EI31" s="83"/>
      <c r="EJ31" s="83"/>
      <c r="EK31" s="83"/>
      <c r="EL31" s="83"/>
      <c r="EM31" s="83"/>
      <c r="EN31" s="83"/>
      <c r="EO31" s="83"/>
      <c r="EP31" s="83"/>
      <c r="EQ31" s="83"/>
      <c r="ER31" s="83"/>
      <c r="ES31" s="83"/>
      <c r="ET31" s="83"/>
      <c r="EU31" s="83"/>
      <c r="EV31" s="83">
        <f>データ!AM7</f>
        <v>100</v>
      </c>
      <c r="EW31" s="83"/>
      <c r="EX31" s="83"/>
      <c r="EY31" s="83"/>
      <c r="EZ31" s="83"/>
      <c r="FA31" s="83"/>
      <c r="FB31" s="83"/>
      <c r="FC31" s="83"/>
      <c r="FD31" s="83"/>
      <c r="FE31" s="83"/>
      <c r="FF31" s="83"/>
      <c r="FG31" s="83"/>
      <c r="FH31" s="83"/>
      <c r="FI31" s="83"/>
      <c r="FJ31" s="83">
        <f>データ!AN7</f>
        <v>95.7</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2">
        <f>データ!AU7</f>
        <v>111</v>
      </c>
      <c r="GU31" s="102"/>
      <c r="GV31" s="102"/>
      <c r="GW31" s="102"/>
      <c r="GX31" s="102"/>
      <c r="GY31" s="102"/>
      <c r="GZ31" s="102"/>
      <c r="HA31" s="102"/>
      <c r="HB31" s="102"/>
      <c r="HC31" s="102"/>
      <c r="HD31" s="102"/>
      <c r="HE31" s="102"/>
      <c r="HF31" s="102"/>
      <c r="HG31" s="102"/>
      <c r="HH31" s="102">
        <f>データ!AV7</f>
        <v>68</v>
      </c>
      <c r="HI31" s="102"/>
      <c r="HJ31" s="102"/>
      <c r="HK31" s="102"/>
      <c r="HL31" s="102"/>
      <c r="HM31" s="102"/>
      <c r="HN31" s="102"/>
      <c r="HO31" s="102"/>
      <c r="HP31" s="102"/>
      <c r="HQ31" s="102"/>
      <c r="HR31" s="102"/>
      <c r="HS31" s="102"/>
      <c r="HT31" s="102"/>
      <c r="HU31" s="102"/>
      <c r="HV31" s="102">
        <f>データ!AW7</f>
        <v>75</v>
      </c>
      <c r="HW31" s="102"/>
      <c r="HX31" s="102"/>
      <c r="HY31" s="102"/>
      <c r="HZ31" s="102"/>
      <c r="IA31" s="102"/>
      <c r="IB31" s="102"/>
      <c r="IC31" s="102"/>
      <c r="ID31" s="102"/>
      <c r="IE31" s="102"/>
      <c r="IF31" s="102"/>
      <c r="IG31" s="102"/>
      <c r="IH31" s="102"/>
      <c r="II31" s="102"/>
      <c r="IJ31" s="102">
        <f>データ!AX7</f>
        <v>270</v>
      </c>
      <c r="IK31" s="102"/>
      <c r="IL31" s="102"/>
      <c r="IM31" s="102"/>
      <c r="IN31" s="102"/>
      <c r="IO31" s="102"/>
      <c r="IP31" s="102"/>
      <c r="IQ31" s="102"/>
      <c r="IR31" s="102"/>
      <c r="IS31" s="102"/>
      <c r="IT31" s="102"/>
      <c r="IU31" s="102"/>
      <c r="IV31" s="102"/>
      <c r="IW31" s="102"/>
      <c r="IX31" s="102">
        <f>データ!AY7</f>
        <v>2361</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2" t="s">
        <v>29</v>
      </c>
      <c r="J32" s="82"/>
      <c r="K32" s="82"/>
      <c r="L32" s="82"/>
      <c r="M32" s="82"/>
      <c r="N32" s="82"/>
      <c r="O32" s="82"/>
      <c r="P32" s="82"/>
      <c r="Q32" s="82"/>
      <c r="R32" s="83">
        <f>データ!AD7</f>
        <v>96.6</v>
      </c>
      <c r="S32" s="83"/>
      <c r="T32" s="83"/>
      <c r="U32" s="83"/>
      <c r="V32" s="83"/>
      <c r="W32" s="83"/>
      <c r="X32" s="83"/>
      <c r="Y32" s="83"/>
      <c r="Z32" s="83"/>
      <c r="AA32" s="83"/>
      <c r="AB32" s="83"/>
      <c r="AC32" s="83"/>
      <c r="AD32" s="83"/>
      <c r="AE32" s="83"/>
      <c r="AF32" s="83">
        <f>データ!AE7</f>
        <v>82.6</v>
      </c>
      <c r="AG32" s="83"/>
      <c r="AH32" s="83"/>
      <c r="AI32" s="83"/>
      <c r="AJ32" s="83"/>
      <c r="AK32" s="83"/>
      <c r="AL32" s="83"/>
      <c r="AM32" s="83"/>
      <c r="AN32" s="83"/>
      <c r="AO32" s="83"/>
      <c r="AP32" s="83"/>
      <c r="AQ32" s="83"/>
      <c r="AR32" s="83"/>
      <c r="AS32" s="83"/>
      <c r="AT32" s="83">
        <f>データ!AF7</f>
        <v>84.4</v>
      </c>
      <c r="AU32" s="83"/>
      <c r="AV32" s="83"/>
      <c r="AW32" s="83"/>
      <c r="AX32" s="83"/>
      <c r="AY32" s="83"/>
      <c r="AZ32" s="83"/>
      <c r="BA32" s="83"/>
      <c r="BB32" s="83"/>
      <c r="BC32" s="83"/>
      <c r="BD32" s="83"/>
      <c r="BE32" s="83"/>
      <c r="BF32" s="83"/>
      <c r="BG32" s="83"/>
      <c r="BH32" s="83">
        <f>データ!AG7</f>
        <v>83.9</v>
      </c>
      <c r="BI32" s="83"/>
      <c r="BJ32" s="83"/>
      <c r="BK32" s="83"/>
      <c r="BL32" s="83"/>
      <c r="BM32" s="83"/>
      <c r="BN32" s="83"/>
      <c r="BO32" s="83"/>
      <c r="BP32" s="83"/>
      <c r="BQ32" s="83"/>
      <c r="BR32" s="83"/>
      <c r="BS32" s="83"/>
      <c r="BT32" s="83"/>
      <c r="BU32" s="83"/>
      <c r="BV32" s="83">
        <f>データ!AH7</f>
        <v>154.5</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29.8</v>
      </c>
      <c r="DG32" s="83"/>
      <c r="DH32" s="83"/>
      <c r="DI32" s="83"/>
      <c r="DJ32" s="83"/>
      <c r="DK32" s="83"/>
      <c r="DL32" s="83"/>
      <c r="DM32" s="83"/>
      <c r="DN32" s="83"/>
      <c r="DO32" s="83"/>
      <c r="DP32" s="83"/>
      <c r="DQ32" s="83"/>
      <c r="DR32" s="83"/>
      <c r="DS32" s="83"/>
      <c r="DT32" s="83">
        <f>データ!AP7</f>
        <v>25.3</v>
      </c>
      <c r="DU32" s="83"/>
      <c r="DV32" s="83"/>
      <c r="DW32" s="83"/>
      <c r="DX32" s="83"/>
      <c r="DY32" s="83"/>
      <c r="DZ32" s="83"/>
      <c r="EA32" s="83"/>
      <c r="EB32" s="83"/>
      <c r="EC32" s="83"/>
      <c r="ED32" s="83"/>
      <c r="EE32" s="83"/>
      <c r="EF32" s="83"/>
      <c r="EG32" s="83"/>
      <c r="EH32" s="83">
        <f>データ!AQ7</f>
        <v>23</v>
      </c>
      <c r="EI32" s="83"/>
      <c r="EJ32" s="83"/>
      <c r="EK32" s="83"/>
      <c r="EL32" s="83"/>
      <c r="EM32" s="83"/>
      <c r="EN32" s="83"/>
      <c r="EO32" s="83"/>
      <c r="EP32" s="83"/>
      <c r="EQ32" s="83"/>
      <c r="ER32" s="83"/>
      <c r="ES32" s="83"/>
      <c r="ET32" s="83"/>
      <c r="EU32" s="83"/>
      <c r="EV32" s="83">
        <f>データ!AR7</f>
        <v>21.8</v>
      </c>
      <c r="EW32" s="83"/>
      <c r="EX32" s="83"/>
      <c r="EY32" s="83"/>
      <c r="EZ32" s="83"/>
      <c r="FA32" s="83"/>
      <c r="FB32" s="83"/>
      <c r="FC32" s="83"/>
      <c r="FD32" s="83"/>
      <c r="FE32" s="83"/>
      <c r="FF32" s="83"/>
      <c r="FG32" s="83"/>
      <c r="FH32" s="83"/>
      <c r="FI32" s="83"/>
      <c r="FJ32" s="83">
        <f>データ!AS7</f>
        <v>15.7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146</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3"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147</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2" t="s">
        <v>27</v>
      </c>
      <c r="J53" s="82"/>
      <c r="K53" s="82"/>
      <c r="L53" s="82"/>
      <c r="M53" s="82"/>
      <c r="N53" s="82"/>
      <c r="O53" s="82"/>
      <c r="P53" s="82"/>
      <c r="Q53" s="82"/>
      <c r="R53" s="83">
        <f>データ!BF7</f>
        <v>19.5</v>
      </c>
      <c r="S53" s="83"/>
      <c r="T53" s="83"/>
      <c r="U53" s="83"/>
      <c r="V53" s="83"/>
      <c r="W53" s="83"/>
      <c r="X53" s="83"/>
      <c r="Y53" s="83"/>
      <c r="Z53" s="83"/>
      <c r="AA53" s="83"/>
      <c r="AB53" s="83"/>
      <c r="AC53" s="83"/>
      <c r="AD53" s="83"/>
      <c r="AE53" s="83"/>
      <c r="AF53" s="83">
        <f>データ!BG7</f>
        <v>17</v>
      </c>
      <c r="AG53" s="83"/>
      <c r="AH53" s="83"/>
      <c r="AI53" s="83"/>
      <c r="AJ53" s="83"/>
      <c r="AK53" s="83"/>
      <c r="AL53" s="83"/>
      <c r="AM53" s="83"/>
      <c r="AN53" s="83"/>
      <c r="AO53" s="83"/>
      <c r="AP53" s="83"/>
      <c r="AQ53" s="83"/>
      <c r="AR53" s="83"/>
      <c r="AS53" s="83"/>
      <c r="AT53" s="83">
        <f>データ!BH7</f>
        <v>16.899999999999999</v>
      </c>
      <c r="AU53" s="83"/>
      <c r="AV53" s="83"/>
      <c r="AW53" s="83"/>
      <c r="AX53" s="83"/>
      <c r="AY53" s="83"/>
      <c r="AZ53" s="83"/>
      <c r="BA53" s="83"/>
      <c r="BB53" s="83"/>
      <c r="BC53" s="83"/>
      <c r="BD53" s="83"/>
      <c r="BE53" s="83"/>
      <c r="BF53" s="83"/>
      <c r="BG53" s="83"/>
      <c r="BH53" s="83">
        <f>データ!BI7</f>
        <v>16.399999999999999</v>
      </c>
      <c r="BI53" s="83"/>
      <c r="BJ53" s="83"/>
      <c r="BK53" s="83"/>
      <c r="BL53" s="83"/>
      <c r="BM53" s="83"/>
      <c r="BN53" s="83"/>
      <c r="BO53" s="83"/>
      <c r="BP53" s="83"/>
      <c r="BQ53" s="83"/>
      <c r="BR53" s="83"/>
      <c r="BS53" s="83"/>
      <c r="BT53" s="83"/>
      <c r="BU53" s="83"/>
      <c r="BV53" s="83">
        <f>データ!BJ7</f>
        <v>16.5</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f>データ!BQ7</f>
        <v>22.9</v>
      </c>
      <c r="DG53" s="83"/>
      <c r="DH53" s="83"/>
      <c r="DI53" s="83"/>
      <c r="DJ53" s="83"/>
      <c r="DK53" s="83"/>
      <c r="DL53" s="83"/>
      <c r="DM53" s="83"/>
      <c r="DN53" s="83"/>
      <c r="DO53" s="83"/>
      <c r="DP53" s="83"/>
      <c r="DQ53" s="83"/>
      <c r="DR53" s="83"/>
      <c r="DS53" s="83"/>
      <c r="DT53" s="83">
        <f>データ!BR7</f>
        <v>20.6</v>
      </c>
      <c r="DU53" s="83"/>
      <c r="DV53" s="83"/>
      <c r="DW53" s="83"/>
      <c r="DX53" s="83"/>
      <c r="DY53" s="83"/>
      <c r="DZ53" s="83"/>
      <c r="EA53" s="83"/>
      <c r="EB53" s="83"/>
      <c r="EC53" s="83"/>
      <c r="ED53" s="83"/>
      <c r="EE53" s="83"/>
      <c r="EF53" s="83"/>
      <c r="EG53" s="83"/>
      <c r="EH53" s="83">
        <f>データ!BS7</f>
        <v>21.5</v>
      </c>
      <c r="EI53" s="83"/>
      <c r="EJ53" s="83"/>
      <c r="EK53" s="83"/>
      <c r="EL53" s="83"/>
      <c r="EM53" s="83"/>
      <c r="EN53" s="83"/>
      <c r="EO53" s="83"/>
      <c r="EP53" s="83"/>
      <c r="EQ53" s="83"/>
      <c r="ER53" s="83"/>
      <c r="ES53" s="83"/>
      <c r="ET53" s="83"/>
      <c r="EU53" s="83"/>
      <c r="EV53" s="83">
        <f>データ!BT7</f>
        <v>20.6</v>
      </c>
      <c r="EW53" s="83"/>
      <c r="EX53" s="83"/>
      <c r="EY53" s="83"/>
      <c r="EZ53" s="83"/>
      <c r="FA53" s="83"/>
      <c r="FB53" s="83"/>
      <c r="FC53" s="83"/>
      <c r="FD53" s="83"/>
      <c r="FE53" s="83"/>
      <c r="FF53" s="83"/>
      <c r="FG53" s="83"/>
      <c r="FH53" s="83"/>
      <c r="FI53" s="83"/>
      <c r="FJ53" s="83">
        <f>データ!BU7</f>
        <v>19.8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f>データ!CB7</f>
        <v>43.8</v>
      </c>
      <c r="GU53" s="83"/>
      <c r="GV53" s="83"/>
      <c r="GW53" s="83"/>
      <c r="GX53" s="83"/>
      <c r="GY53" s="83"/>
      <c r="GZ53" s="83"/>
      <c r="HA53" s="83"/>
      <c r="HB53" s="83"/>
      <c r="HC53" s="83"/>
      <c r="HD53" s="83"/>
      <c r="HE53" s="83"/>
      <c r="HF53" s="83"/>
      <c r="HG53" s="83"/>
      <c r="HH53" s="83">
        <f>データ!CC7</f>
        <v>40.1</v>
      </c>
      <c r="HI53" s="83"/>
      <c r="HJ53" s="83"/>
      <c r="HK53" s="83"/>
      <c r="HL53" s="83"/>
      <c r="HM53" s="83"/>
      <c r="HN53" s="83"/>
      <c r="HO53" s="83"/>
      <c r="HP53" s="83"/>
      <c r="HQ53" s="83"/>
      <c r="HR53" s="83"/>
      <c r="HS53" s="83"/>
      <c r="HT53" s="83"/>
      <c r="HU53" s="83"/>
      <c r="HV53" s="83">
        <f>データ!CD7</f>
        <v>43.8</v>
      </c>
      <c r="HW53" s="83"/>
      <c r="HX53" s="83"/>
      <c r="HY53" s="83"/>
      <c r="HZ53" s="83"/>
      <c r="IA53" s="83"/>
      <c r="IB53" s="83"/>
      <c r="IC53" s="83"/>
      <c r="ID53" s="83"/>
      <c r="IE53" s="83"/>
      <c r="IF53" s="83"/>
      <c r="IG53" s="83"/>
      <c r="IH53" s="83"/>
      <c r="II53" s="83"/>
      <c r="IJ53" s="83">
        <f>データ!CE7</f>
        <v>49.4</v>
      </c>
      <c r="IK53" s="83"/>
      <c r="IL53" s="83"/>
      <c r="IM53" s="83"/>
      <c r="IN53" s="83"/>
      <c r="IO53" s="83"/>
      <c r="IP53" s="83"/>
      <c r="IQ53" s="83"/>
      <c r="IR53" s="83"/>
      <c r="IS53" s="83"/>
      <c r="IT53" s="83"/>
      <c r="IU53" s="83"/>
      <c r="IV53" s="83"/>
      <c r="IW53" s="83"/>
      <c r="IX53" s="83">
        <f>データ!CF7</f>
        <v>49.6</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2">
        <f>データ!CM7</f>
        <v>-8253</v>
      </c>
      <c r="KI53" s="102"/>
      <c r="KJ53" s="102"/>
      <c r="KK53" s="102"/>
      <c r="KL53" s="102"/>
      <c r="KM53" s="102"/>
      <c r="KN53" s="102"/>
      <c r="KO53" s="102"/>
      <c r="KP53" s="102"/>
      <c r="KQ53" s="102"/>
      <c r="KR53" s="102"/>
      <c r="KS53" s="102"/>
      <c r="KT53" s="102"/>
      <c r="KU53" s="102"/>
      <c r="KV53" s="102">
        <f>データ!CN7</f>
        <v>-4864</v>
      </c>
      <c r="KW53" s="102"/>
      <c r="KX53" s="102"/>
      <c r="KY53" s="102"/>
      <c r="KZ53" s="102"/>
      <c r="LA53" s="102"/>
      <c r="LB53" s="102"/>
      <c r="LC53" s="102"/>
      <c r="LD53" s="102"/>
      <c r="LE53" s="102"/>
      <c r="LF53" s="102"/>
      <c r="LG53" s="102"/>
      <c r="LH53" s="102"/>
      <c r="LI53" s="102"/>
      <c r="LJ53" s="102">
        <f>データ!CO7</f>
        <v>-3264</v>
      </c>
      <c r="LK53" s="102"/>
      <c r="LL53" s="102"/>
      <c r="LM53" s="102"/>
      <c r="LN53" s="102"/>
      <c r="LO53" s="102"/>
      <c r="LP53" s="102"/>
      <c r="LQ53" s="102"/>
      <c r="LR53" s="102"/>
      <c r="LS53" s="102"/>
      <c r="LT53" s="102"/>
      <c r="LU53" s="102"/>
      <c r="LV53" s="102"/>
      <c r="LW53" s="102"/>
      <c r="LX53" s="102">
        <f>データ!CP7</f>
        <v>-24429</v>
      </c>
      <c r="LY53" s="102"/>
      <c r="LZ53" s="102"/>
      <c r="MA53" s="102"/>
      <c r="MB53" s="102"/>
      <c r="MC53" s="102"/>
      <c r="MD53" s="102"/>
      <c r="ME53" s="102"/>
      <c r="MF53" s="102"/>
      <c r="MG53" s="102"/>
      <c r="MH53" s="102"/>
      <c r="MI53" s="102"/>
      <c r="MJ53" s="102"/>
      <c r="MK53" s="102"/>
      <c r="ML53" s="102">
        <f>データ!CQ7</f>
        <v>-59885</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2" t="s">
        <v>29</v>
      </c>
      <c r="J54" s="82"/>
      <c r="K54" s="82"/>
      <c r="L54" s="82"/>
      <c r="M54" s="82"/>
      <c r="N54" s="82"/>
      <c r="O54" s="82"/>
      <c r="P54" s="82"/>
      <c r="Q54" s="82"/>
      <c r="R54" s="83">
        <f>データ!BK7</f>
        <v>32.200000000000003</v>
      </c>
      <c r="S54" s="83"/>
      <c r="T54" s="83"/>
      <c r="U54" s="83"/>
      <c r="V54" s="83"/>
      <c r="W54" s="83"/>
      <c r="X54" s="83"/>
      <c r="Y54" s="83"/>
      <c r="Z54" s="83"/>
      <c r="AA54" s="83"/>
      <c r="AB54" s="83"/>
      <c r="AC54" s="83"/>
      <c r="AD54" s="83"/>
      <c r="AE54" s="83"/>
      <c r="AF54" s="83">
        <f>データ!BL7</f>
        <v>31.3</v>
      </c>
      <c r="AG54" s="83"/>
      <c r="AH54" s="83"/>
      <c r="AI54" s="83"/>
      <c r="AJ54" s="83"/>
      <c r="AK54" s="83"/>
      <c r="AL54" s="83"/>
      <c r="AM54" s="83"/>
      <c r="AN54" s="83"/>
      <c r="AO54" s="83"/>
      <c r="AP54" s="83"/>
      <c r="AQ54" s="83"/>
      <c r="AR54" s="83"/>
      <c r="AS54" s="83"/>
      <c r="AT54" s="83">
        <f>データ!BM7</f>
        <v>31.6</v>
      </c>
      <c r="AU54" s="83"/>
      <c r="AV54" s="83"/>
      <c r="AW54" s="83"/>
      <c r="AX54" s="83"/>
      <c r="AY54" s="83"/>
      <c r="AZ54" s="83"/>
      <c r="BA54" s="83"/>
      <c r="BB54" s="83"/>
      <c r="BC54" s="83"/>
      <c r="BD54" s="83"/>
      <c r="BE54" s="83"/>
      <c r="BF54" s="83"/>
      <c r="BG54" s="83"/>
      <c r="BH54" s="83">
        <f>データ!BN7</f>
        <v>33.1</v>
      </c>
      <c r="BI54" s="83"/>
      <c r="BJ54" s="83"/>
      <c r="BK54" s="83"/>
      <c r="BL54" s="83"/>
      <c r="BM54" s="83"/>
      <c r="BN54" s="83"/>
      <c r="BO54" s="83"/>
      <c r="BP54" s="83"/>
      <c r="BQ54" s="83"/>
      <c r="BR54" s="83"/>
      <c r="BS54" s="83"/>
      <c r="BT54" s="83"/>
      <c r="BU54" s="83"/>
      <c r="BV54" s="83">
        <f>データ!BO7</f>
        <v>33.799999999999997</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27</v>
      </c>
      <c r="DG54" s="83"/>
      <c r="DH54" s="83"/>
      <c r="DI54" s="83"/>
      <c r="DJ54" s="83"/>
      <c r="DK54" s="83"/>
      <c r="DL54" s="83"/>
      <c r="DM54" s="83"/>
      <c r="DN54" s="83"/>
      <c r="DO54" s="83"/>
      <c r="DP54" s="83"/>
      <c r="DQ54" s="83"/>
      <c r="DR54" s="83"/>
      <c r="DS54" s="83"/>
      <c r="DT54" s="83">
        <f>データ!BW7</f>
        <v>28.8</v>
      </c>
      <c r="DU54" s="83"/>
      <c r="DV54" s="83"/>
      <c r="DW54" s="83"/>
      <c r="DX54" s="83"/>
      <c r="DY54" s="83"/>
      <c r="DZ54" s="83"/>
      <c r="EA54" s="83"/>
      <c r="EB54" s="83"/>
      <c r="EC54" s="83"/>
      <c r="ED54" s="83"/>
      <c r="EE54" s="83"/>
      <c r="EF54" s="83"/>
      <c r="EG54" s="83"/>
      <c r="EH54" s="83">
        <f>データ!BX7</f>
        <v>29.3</v>
      </c>
      <c r="EI54" s="83"/>
      <c r="EJ54" s="83"/>
      <c r="EK54" s="83"/>
      <c r="EL54" s="83"/>
      <c r="EM54" s="83"/>
      <c r="EN54" s="83"/>
      <c r="EO54" s="83"/>
      <c r="EP54" s="83"/>
      <c r="EQ54" s="83"/>
      <c r="ER54" s="83"/>
      <c r="ES54" s="83"/>
      <c r="ET54" s="83"/>
      <c r="EU54" s="83"/>
      <c r="EV54" s="83">
        <f>データ!BY7</f>
        <v>30.2</v>
      </c>
      <c r="EW54" s="83"/>
      <c r="EX54" s="83"/>
      <c r="EY54" s="83"/>
      <c r="EZ54" s="83"/>
      <c r="FA54" s="83"/>
      <c r="FB54" s="83"/>
      <c r="FC54" s="83"/>
      <c r="FD54" s="83"/>
      <c r="FE54" s="83"/>
      <c r="FF54" s="83"/>
      <c r="FG54" s="83"/>
      <c r="FH54" s="83"/>
      <c r="FI54" s="83"/>
      <c r="FJ54" s="83">
        <f>データ!BZ7</f>
        <v>28</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30</v>
      </c>
      <c r="GU54" s="83"/>
      <c r="GV54" s="83"/>
      <c r="GW54" s="83"/>
      <c r="GX54" s="83"/>
      <c r="GY54" s="83"/>
      <c r="GZ54" s="83"/>
      <c r="HA54" s="83"/>
      <c r="HB54" s="83"/>
      <c r="HC54" s="83"/>
      <c r="HD54" s="83"/>
      <c r="HE54" s="83"/>
      <c r="HF54" s="83"/>
      <c r="HG54" s="83"/>
      <c r="HH54" s="83">
        <f>データ!CH7</f>
        <v>18.600000000000001</v>
      </c>
      <c r="HI54" s="83"/>
      <c r="HJ54" s="83"/>
      <c r="HK54" s="83"/>
      <c r="HL54" s="83"/>
      <c r="HM54" s="83"/>
      <c r="HN54" s="83"/>
      <c r="HO54" s="83"/>
      <c r="HP54" s="83"/>
      <c r="HQ54" s="83"/>
      <c r="HR54" s="83"/>
      <c r="HS54" s="83"/>
      <c r="HT54" s="83"/>
      <c r="HU54" s="83"/>
      <c r="HV54" s="83">
        <f>データ!CI7</f>
        <v>29.3</v>
      </c>
      <c r="HW54" s="83"/>
      <c r="HX54" s="83"/>
      <c r="HY54" s="83"/>
      <c r="HZ54" s="83"/>
      <c r="IA54" s="83"/>
      <c r="IB54" s="83"/>
      <c r="IC54" s="83"/>
      <c r="ID54" s="83"/>
      <c r="IE54" s="83"/>
      <c r="IF54" s="83"/>
      <c r="IG54" s="83"/>
      <c r="IH54" s="83"/>
      <c r="II54" s="83"/>
      <c r="IJ54" s="83">
        <f>データ!CJ7</f>
        <v>17.2</v>
      </c>
      <c r="IK54" s="83"/>
      <c r="IL54" s="83"/>
      <c r="IM54" s="83"/>
      <c r="IN54" s="83"/>
      <c r="IO54" s="83"/>
      <c r="IP54" s="83"/>
      <c r="IQ54" s="83"/>
      <c r="IR54" s="83"/>
      <c r="IS54" s="83"/>
      <c r="IT54" s="83"/>
      <c r="IU54" s="83"/>
      <c r="IV54" s="83"/>
      <c r="IW54" s="83"/>
      <c r="IX54" s="83">
        <f>データ!CK7</f>
        <v>15.2</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9">
        <f>データ!CR7</f>
        <v>6597</v>
      </c>
      <c r="KI54" s="100"/>
      <c r="KJ54" s="100"/>
      <c r="KK54" s="100"/>
      <c r="KL54" s="100"/>
      <c r="KM54" s="100"/>
      <c r="KN54" s="100"/>
      <c r="KO54" s="100"/>
      <c r="KP54" s="100"/>
      <c r="KQ54" s="100"/>
      <c r="KR54" s="100"/>
      <c r="KS54" s="100"/>
      <c r="KT54" s="100"/>
      <c r="KU54" s="101"/>
      <c r="KV54" s="99">
        <f>データ!CS7</f>
        <v>3486</v>
      </c>
      <c r="KW54" s="100"/>
      <c r="KX54" s="100"/>
      <c r="KY54" s="100"/>
      <c r="KZ54" s="100"/>
      <c r="LA54" s="100"/>
      <c r="LB54" s="100"/>
      <c r="LC54" s="100"/>
      <c r="LD54" s="100"/>
      <c r="LE54" s="100"/>
      <c r="LF54" s="100"/>
      <c r="LG54" s="100"/>
      <c r="LH54" s="100"/>
      <c r="LI54" s="101"/>
      <c r="LJ54" s="99">
        <f>データ!CT7</f>
        <v>9064</v>
      </c>
      <c r="LK54" s="100"/>
      <c r="LL54" s="100"/>
      <c r="LM54" s="100"/>
      <c r="LN54" s="100"/>
      <c r="LO54" s="100"/>
      <c r="LP54" s="100"/>
      <c r="LQ54" s="100"/>
      <c r="LR54" s="100"/>
      <c r="LS54" s="100"/>
      <c r="LT54" s="100"/>
      <c r="LU54" s="100"/>
      <c r="LV54" s="100"/>
      <c r="LW54" s="101"/>
      <c r="LX54" s="99">
        <f>データ!CU7</f>
        <v>2276</v>
      </c>
      <c r="LY54" s="100"/>
      <c r="LZ54" s="100"/>
      <c r="MA54" s="100"/>
      <c r="MB54" s="100"/>
      <c r="MC54" s="100"/>
      <c r="MD54" s="100"/>
      <c r="ME54" s="100"/>
      <c r="MF54" s="100"/>
      <c r="MG54" s="100"/>
      <c r="MH54" s="100"/>
      <c r="MI54" s="100"/>
      <c r="MJ54" s="100"/>
      <c r="MK54" s="101"/>
      <c r="ML54" s="99">
        <f>データ!CV7</f>
        <v>-8016</v>
      </c>
      <c r="MM54" s="100"/>
      <c r="MN54" s="100"/>
      <c r="MO54" s="100"/>
      <c r="MP54" s="100"/>
      <c r="MQ54" s="100"/>
      <c r="MR54" s="100"/>
      <c r="MS54" s="100"/>
      <c r="MT54" s="100"/>
      <c r="MU54" s="100"/>
      <c r="MV54" s="100"/>
      <c r="MW54" s="100"/>
      <c r="MX54" s="100"/>
      <c r="MY54" s="101"/>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97" t="s">
        <v>39</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97"/>
      <c r="MX60" s="97"/>
      <c r="MY60" s="97"/>
      <c r="MZ60" s="97"/>
      <c r="NA60" s="97"/>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148</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t="str">
        <f>データ!DI6</f>
        <v>-</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130607</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2" t="s">
        <v>27</v>
      </c>
      <c r="J77" s="82"/>
      <c r="K77" s="82"/>
      <c r="L77" s="82"/>
      <c r="M77" s="82"/>
      <c r="N77" s="82"/>
      <c r="O77" s="82"/>
      <c r="P77" s="82"/>
      <c r="Q77" s="82"/>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2" t="s">
        <v>27</v>
      </c>
      <c r="GL77" s="82"/>
      <c r="GM77" s="82"/>
      <c r="GN77" s="82"/>
      <c r="GO77" s="82"/>
      <c r="GP77" s="82"/>
      <c r="GQ77" s="82"/>
      <c r="GR77" s="82"/>
      <c r="GS77" s="82"/>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2" t="s">
        <v>27</v>
      </c>
      <c r="JZ77" s="82"/>
      <c r="KA77" s="82"/>
      <c r="KB77" s="82"/>
      <c r="KC77" s="82"/>
      <c r="KD77" s="82"/>
      <c r="KE77" s="82"/>
      <c r="KF77" s="82"/>
      <c r="KG77" s="82"/>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2" t="s">
        <v>29</v>
      </c>
      <c r="J78" s="82"/>
      <c r="K78" s="82"/>
      <c r="L78" s="82"/>
      <c r="M78" s="82"/>
      <c r="N78" s="82"/>
      <c r="O78" s="82"/>
      <c r="P78" s="82"/>
      <c r="Q78" s="82"/>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2" t="s">
        <v>29</v>
      </c>
      <c r="GL78" s="82"/>
      <c r="GM78" s="82"/>
      <c r="GN78" s="82"/>
      <c r="GO78" s="82"/>
      <c r="GP78" s="82"/>
      <c r="GQ78" s="82"/>
      <c r="GR78" s="82"/>
      <c r="GS78" s="82"/>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260.89999999999998</v>
      </c>
      <c r="KI78" s="83"/>
      <c r="KJ78" s="83"/>
      <c r="KK78" s="83"/>
      <c r="KL78" s="83"/>
      <c r="KM78" s="83"/>
      <c r="KN78" s="83"/>
      <c r="KO78" s="83"/>
      <c r="KP78" s="83"/>
      <c r="KQ78" s="83"/>
      <c r="KR78" s="83"/>
      <c r="KS78" s="83"/>
      <c r="KT78" s="83"/>
      <c r="KU78" s="83"/>
      <c r="KV78" s="83">
        <f>データ!EB7</f>
        <v>141.6</v>
      </c>
      <c r="KW78" s="83"/>
      <c r="KX78" s="83"/>
      <c r="KY78" s="83"/>
      <c r="KZ78" s="83"/>
      <c r="LA78" s="83"/>
      <c r="LB78" s="83"/>
      <c r="LC78" s="83"/>
      <c r="LD78" s="83"/>
      <c r="LE78" s="83"/>
      <c r="LF78" s="83"/>
      <c r="LG78" s="83"/>
      <c r="LH78" s="83"/>
      <c r="LI78" s="83"/>
      <c r="LJ78" s="83">
        <f>データ!EC7</f>
        <v>484.4</v>
      </c>
      <c r="LK78" s="83"/>
      <c r="LL78" s="83"/>
      <c r="LM78" s="83"/>
      <c r="LN78" s="83"/>
      <c r="LO78" s="83"/>
      <c r="LP78" s="83"/>
      <c r="LQ78" s="83"/>
      <c r="LR78" s="83"/>
      <c r="LS78" s="83"/>
      <c r="LT78" s="83"/>
      <c r="LU78" s="83"/>
      <c r="LV78" s="83"/>
      <c r="LW78" s="83"/>
      <c r="LX78" s="83">
        <f>データ!ED7</f>
        <v>94.3</v>
      </c>
      <c r="LY78" s="83"/>
      <c r="LZ78" s="83"/>
      <c r="MA78" s="83"/>
      <c r="MB78" s="83"/>
      <c r="MC78" s="83"/>
      <c r="MD78" s="83"/>
      <c r="ME78" s="83"/>
      <c r="MF78" s="83"/>
      <c r="MG78" s="83"/>
      <c r="MH78" s="83"/>
      <c r="MI78" s="83"/>
      <c r="MJ78" s="83"/>
      <c r="MK78" s="83"/>
      <c r="ML78" s="83">
        <f>データ!EE7</f>
        <v>39.6</v>
      </c>
      <c r="MM78" s="83"/>
      <c r="MN78" s="83"/>
      <c r="MO78" s="83"/>
      <c r="MP78" s="83"/>
      <c r="MQ78" s="83"/>
      <c r="MR78" s="83"/>
      <c r="MS78" s="83"/>
      <c r="MT78" s="83"/>
      <c r="MU78" s="83"/>
      <c r="MV78" s="83"/>
      <c r="MW78" s="83"/>
      <c r="MX78" s="83"/>
      <c r="MY78" s="83"/>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V9YzucoW5q7v6Mz6d9ZdmP2cTG/RKtxAra7S1Dv3UCZrz45DxuSPqViafrXwh266gBAbUWnw08n/VCTWU9mwmw==" saltValue="MSPKUSmCJAGwQ11PSp3v2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77:Q77"/>
    <mergeCell ref="R77:AE77"/>
    <mergeCell ref="AF77:AS77"/>
    <mergeCell ref="AT77:BG77"/>
    <mergeCell ref="BH77:BU77"/>
    <mergeCell ref="BV77:CI77"/>
    <mergeCell ref="GT76:HG76"/>
    <mergeCell ref="HH76:HU76"/>
    <mergeCell ref="HV76:II76"/>
    <mergeCell ref="IJ76:IW76"/>
    <mergeCell ref="IX76:JK76"/>
    <mergeCell ref="KH76:KU76"/>
    <mergeCell ref="JY77:KG77"/>
    <mergeCell ref="KH77:KU77"/>
    <mergeCell ref="KV77:LI77"/>
    <mergeCell ref="LJ77:LW77"/>
    <mergeCell ref="LX77:MK77"/>
    <mergeCell ref="ML77:MY77"/>
    <mergeCell ref="GK77:GS77"/>
    <mergeCell ref="GT77:HG77"/>
    <mergeCell ref="HH77:HU77"/>
    <mergeCell ref="HV77:II77"/>
    <mergeCell ref="IJ77:IW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112</v>
      </c>
      <c r="AX5" s="53" t="s">
        <v>104</v>
      </c>
      <c r="AY5" s="53" t="s">
        <v>105</v>
      </c>
      <c r="AZ5" s="53" t="s">
        <v>106</v>
      </c>
      <c r="BA5" s="53" t="s">
        <v>107</v>
      </c>
      <c r="BB5" s="53" t="s">
        <v>108</v>
      </c>
      <c r="BC5" s="53" t="s">
        <v>109</v>
      </c>
      <c r="BD5" s="53" t="s">
        <v>110</v>
      </c>
      <c r="BE5" s="53" t="s">
        <v>111</v>
      </c>
      <c r="BF5" s="53" t="s">
        <v>101</v>
      </c>
      <c r="BG5" s="53" t="s">
        <v>113</v>
      </c>
      <c r="BH5" s="53" t="s">
        <v>103</v>
      </c>
      <c r="BI5" s="53" t="s">
        <v>104</v>
      </c>
      <c r="BJ5" s="53" t="s">
        <v>114</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114</v>
      </c>
      <c r="DC5" s="53" t="s">
        <v>106</v>
      </c>
      <c r="DD5" s="53" t="s">
        <v>107</v>
      </c>
      <c r="DE5" s="53" t="s">
        <v>108</v>
      </c>
      <c r="DF5" s="53" t="s">
        <v>109</v>
      </c>
      <c r="DG5" s="53" t="s">
        <v>110</v>
      </c>
      <c r="DH5" s="53" t="s">
        <v>111</v>
      </c>
      <c r="DI5" s="142"/>
      <c r="DJ5" s="142"/>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205621</v>
      </c>
      <c r="D6" s="54">
        <f t="shared" si="2"/>
        <v>47</v>
      </c>
      <c r="E6" s="54">
        <f t="shared" si="2"/>
        <v>11</v>
      </c>
      <c r="F6" s="54">
        <f t="shared" si="2"/>
        <v>1</v>
      </c>
      <c r="G6" s="54">
        <f t="shared" si="2"/>
        <v>2</v>
      </c>
      <c r="H6" s="54" t="str">
        <f>SUBSTITUTE(H8,"　","")</f>
        <v>長野県木島平村</v>
      </c>
      <c r="I6" s="54" t="str">
        <f t="shared" si="2"/>
        <v>ホテルパノラマランド</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7937</v>
      </c>
      <c r="R6" s="57">
        <f t="shared" si="2"/>
        <v>420</v>
      </c>
      <c r="S6" s="58">
        <f t="shared" si="2"/>
        <v>10484</v>
      </c>
      <c r="T6" s="59" t="str">
        <f t="shared" si="2"/>
        <v>利用料金制</v>
      </c>
      <c r="U6" s="55">
        <f t="shared" si="2"/>
        <v>0</v>
      </c>
      <c r="V6" s="59" t="str">
        <f t="shared" si="2"/>
        <v>有</v>
      </c>
      <c r="W6" s="60">
        <f t="shared" si="2"/>
        <v>100</v>
      </c>
      <c r="X6" s="59" t="str">
        <f t="shared" si="2"/>
        <v>有</v>
      </c>
      <c r="Y6" s="61">
        <f>IF(Y8="-",NA(),Y8)</f>
        <v>100</v>
      </c>
      <c r="Z6" s="61">
        <f t="shared" ref="Z6:AH6" si="3">IF(Z8="-",NA(),Z8)</f>
        <v>100</v>
      </c>
      <c r="AA6" s="61">
        <f t="shared" si="3"/>
        <v>100</v>
      </c>
      <c r="AB6" s="61">
        <f t="shared" si="3"/>
        <v>100</v>
      </c>
      <c r="AC6" s="61">
        <f t="shared" si="3"/>
        <v>100</v>
      </c>
      <c r="AD6" s="61">
        <f t="shared" si="3"/>
        <v>96.6</v>
      </c>
      <c r="AE6" s="61">
        <f t="shared" si="3"/>
        <v>82.6</v>
      </c>
      <c r="AF6" s="61">
        <f t="shared" si="3"/>
        <v>84.4</v>
      </c>
      <c r="AG6" s="61">
        <f t="shared" si="3"/>
        <v>83.9</v>
      </c>
      <c r="AH6" s="61">
        <f t="shared" si="3"/>
        <v>154.5</v>
      </c>
      <c r="AI6" s="61" t="str">
        <f>IF(AI8="-","【-】","【"&amp;SUBSTITUTE(TEXT(AI8,"#,##0.0"),"-","△")&amp;"】")</f>
        <v>【108.5】</v>
      </c>
      <c r="AJ6" s="61">
        <f>IF(AJ8="-",NA(),AJ8)</f>
        <v>100</v>
      </c>
      <c r="AK6" s="61">
        <f t="shared" ref="AK6:AS6" si="4">IF(AK8="-",NA(),AK8)</f>
        <v>100</v>
      </c>
      <c r="AL6" s="61">
        <f t="shared" si="4"/>
        <v>100</v>
      </c>
      <c r="AM6" s="61">
        <f t="shared" si="4"/>
        <v>100</v>
      </c>
      <c r="AN6" s="61">
        <f t="shared" si="4"/>
        <v>95.7</v>
      </c>
      <c r="AO6" s="61">
        <f t="shared" si="4"/>
        <v>29.8</v>
      </c>
      <c r="AP6" s="61">
        <f t="shared" si="4"/>
        <v>25.3</v>
      </c>
      <c r="AQ6" s="61">
        <f t="shared" si="4"/>
        <v>23</v>
      </c>
      <c r="AR6" s="61">
        <f t="shared" si="4"/>
        <v>21.8</v>
      </c>
      <c r="AS6" s="61">
        <f t="shared" si="4"/>
        <v>15.7</v>
      </c>
      <c r="AT6" s="61" t="str">
        <f>IF(AT8="-","【-】","【"&amp;SUBSTITUTE(TEXT(AT8,"#,##0.0"),"-","△")&amp;"】")</f>
        <v>【25.4】</v>
      </c>
      <c r="AU6" s="56">
        <f>IF(AU8="-",NA(),AU8)</f>
        <v>111</v>
      </c>
      <c r="AV6" s="56">
        <f t="shared" ref="AV6:BD6" si="5">IF(AV8="-",NA(),AV8)</f>
        <v>68</v>
      </c>
      <c r="AW6" s="56">
        <f t="shared" si="5"/>
        <v>75</v>
      </c>
      <c r="AX6" s="56">
        <f t="shared" si="5"/>
        <v>270</v>
      </c>
      <c r="AY6" s="56">
        <f t="shared" si="5"/>
        <v>2361</v>
      </c>
      <c r="AZ6" s="56">
        <f t="shared" si="5"/>
        <v>400</v>
      </c>
      <c r="BA6" s="56">
        <f t="shared" si="5"/>
        <v>525</v>
      </c>
      <c r="BB6" s="56">
        <f t="shared" si="5"/>
        <v>503</v>
      </c>
      <c r="BC6" s="56">
        <f t="shared" si="5"/>
        <v>457</v>
      </c>
      <c r="BD6" s="56">
        <f t="shared" si="5"/>
        <v>1153</v>
      </c>
      <c r="BE6" s="56" t="str">
        <f>IF(BE8="-","【-】","【"&amp;SUBSTITUTE(TEXT(BE8,"#,##0"),"-","△")&amp;"】")</f>
        <v>【6,552】</v>
      </c>
      <c r="BF6" s="61">
        <f>IF(BF8="-",NA(),BF8)</f>
        <v>19.5</v>
      </c>
      <c r="BG6" s="61">
        <f t="shared" ref="BG6:BO6" si="6">IF(BG8="-",NA(),BG8)</f>
        <v>17</v>
      </c>
      <c r="BH6" s="61">
        <f t="shared" si="6"/>
        <v>16.899999999999999</v>
      </c>
      <c r="BI6" s="61">
        <f t="shared" si="6"/>
        <v>16.399999999999999</v>
      </c>
      <c r="BJ6" s="61">
        <f t="shared" si="6"/>
        <v>16.5</v>
      </c>
      <c r="BK6" s="61">
        <f t="shared" si="6"/>
        <v>32.200000000000003</v>
      </c>
      <c r="BL6" s="61">
        <f t="shared" si="6"/>
        <v>31.3</v>
      </c>
      <c r="BM6" s="61">
        <f t="shared" si="6"/>
        <v>31.6</v>
      </c>
      <c r="BN6" s="61">
        <f t="shared" si="6"/>
        <v>33.1</v>
      </c>
      <c r="BO6" s="61">
        <f t="shared" si="6"/>
        <v>33.799999999999997</v>
      </c>
      <c r="BP6" s="61" t="str">
        <f>IF(BP8="-","【-】","【"&amp;SUBSTITUTE(TEXT(BP8,"#,##0.0"),"-","△")&amp;"】")</f>
        <v>【22.1】</v>
      </c>
      <c r="BQ6" s="61">
        <f>IF(BQ8="-",NA(),BQ8)</f>
        <v>22.9</v>
      </c>
      <c r="BR6" s="61">
        <f t="shared" ref="BR6:BZ6" si="7">IF(BR8="-",NA(),BR8)</f>
        <v>20.6</v>
      </c>
      <c r="BS6" s="61">
        <f t="shared" si="7"/>
        <v>21.5</v>
      </c>
      <c r="BT6" s="61">
        <f t="shared" si="7"/>
        <v>20.6</v>
      </c>
      <c r="BU6" s="61">
        <f t="shared" si="7"/>
        <v>19.8</v>
      </c>
      <c r="BV6" s="61">
        <f t="shared" si="7"/>
        <v>27</v>
      </c>
      <c r="BW6" s="61">
        <f t="shared" si="7"/>
        <v>28.8</v>
      </c>
      <c r="BX6" s="61">
        <f t="shared" si="7"/>
        <v>29.3</v>
      </c>
      <c r="BY6" s="61">
        <f t="shared" si="7"/>
        <v>30.2</v>
      </c>
      <c r="BZ6" s="61">
        <f t="shared" si="7"/>
        <v>28</v>
      </c>
      <c r="CA6" s="61" t="str">
        <f>IF(CA8="-","【-】","【"&amp;SUBSTITUTE(TEXT(CA8,"#,##0.0"),"-","△")&amp;"】")</f>
        <v>【37.1】</v>
      </c>
      <c r="CB6" s="61">
        <f>IF(CB8="-",NA(),CB8)</f>
        <v>43.8</v>
      </c>
      <c r="CC6" s="61">
        <f t="shared" ref="CC6:CK6" si="8">IF(CC8="-",NA(),CC8)</f>
        <v>40.1</v>
      </c>
      <c r="CD6" s="61">
        <f t="shared" si="8"/>
        <v>43.8</v>
      </c>
      <c r="CE6" s="61">
        <f t="shared" si="8"/>
        <v>49.4</v>
      </c>
      <c r="CF6" s="61">
        <f t="shared" si="8"/>
        <v>49.6</v>
      </c>
      <c r="CG6" s="61">
        <f t="shared" si="8"/>
        <v>30</v>
      </c>
      <c r="CH6" s="61">
        <f t="shared" si="8"/>
        <v>18.600000000000001</v>
      </c>
      <c r="CI6" s="61">
        <f t="shared" si="8"/>
        <v>29.3</v>
      </c>
      <c r="CJ6" s="61">
        <f t="shared" si="8"/>
        <v>17.2</v>
      </c>
      <c r="CK6" s="61">
        <f t="shared" si="8"/>
        <v>15.2</v>
      </c>
      <c r="CL6" s="61" t="str">
        <f>IF(CL8="-","【-】","【"&amp;SUBSTITUTE(TEXT(CL8,"#,##0.0"),"-","△")&amp;"】")</f>
        <v>【△21.3】</v>
      </c>
      <c r="CM6" s="56">
        <f>IF(CM8="-",NA(),CM8)</f>
        <v>-8253</v>
      </c>
      <c r="CN6" s="56">
        <f t="shared" ref="CN6:CV6" si="9">IF(CN8="-",NA(),CN8)</f>
        <v>-4864</v>
      </c>
      <c r="CO6" s="56">
        <f t="shared" si="9"/>
        <v>-3264</v>
      </c>
      <c r="CP6" s="56">
        <f t="shared" si="9"/>
        <v>-24429</v>
      </c>
      <c r="CQ6" s="56">
        <f t="shared" si="9"/>
        <v>-59885</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126</v>
      </c>
      <c r="DI6" s="57" t="str">
        <f t="shared" ref="DI6:DJ6" si="10">DI8</f>
        <v>-</v>
      </c>
      <c r="DJ6" s="57">
        <f t="shared" si="10"/>
        <v>130607</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1.6000000000000001E-3</v>
      </c>
      <c r="EH6" s="62">
        <f t="shared" ref="EH6:EP6" si="12">IF(EH8="-",NA(),EH8)</f>
        <v>1.5E-3</v>
      </c>
      <c r="EI6" s="62">
        <f t="shared" si="12"/>
        <v>1.2999999999999999E-3</v>
      </c>
      <c r="EJ6" s="62">
        <f t="shared" si="12"/>
        <v>1.4E-3</v>
      </c>
      <c r="EK6" s="62">
        <f t="shared" si="12"/>
        <v>1.4E-3</v>
      </c>
      <c r="EL6" s="62">
        <f t="shared" si="12"/>
        <v>3.5999999999999999E-3</v>
      </c>
      <c r="EM6" s="62">
        <f t="shared" si="12"/>
        <v>2E-3</v>
      </c>
      <c r="EN6" s="62">
        <f t="shared" si="12"/>
        <v>2.0999999999999999E-3</v>
      </c>
      <c r="EO6" s="62">
        <f t="shared" si="12"/>
        <v>3.0000000000000001E-3</v>
      </c>
      <c r="EP6" s="62">
        <f t="shared" si="12"/>
        <v>1.8E-3</v>
      </c>
    </row>
    <row r="7" spans="1:146" s="63" customFormat="1" x14ac:dyDescent="0.15">
      <c r="A7" s="39" t="s">
        <v>127</v>
      </c>
      <c r="B7" s="54">
        <f t="shared" ref="B7:X7" si="13">B8</f>
        <v>2017</v>
      </c>
      <c r="C7" s="54">
        <f t="shared" si="13"/>
        <v>205621</v>
      </c>
      <c r="D7" s="54">
        <f t="shared" si="13"/>
        <v>47</v>
      </c>
      <c r="E7" s="54">
        <f t="shared" si="13"/>
        <v>11</v>
      </c>
      <c r="F7" s="54">
        <f t="shared" si="13"/>
        <v>1</v>
      </c>
      <c r="G7" s="54">
        <f t="shared" si="13"/>
        <v>2</v>
      </c>
      <c r="H7" s="54" t="str">
        <f t="shared" si="13"/>
        <v>長野県　木島平村</v>
      </c>
      <c r="I7" s="54" t="str">
        <f t="shared" si="13"/>
        <v>ホテルパノラマランド</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7937</v>
      </c>
      <c r="R7" s="57">
        <f t="shared" si="13"/>
        <v>420</v>
      </c>
      <c r="S7" s="58">
        <f t="shared" si="13"/>
        <v>10484</v>
      </c>
      <c r="T7" s="59" t="str">
        <f t="shared" si="13"/>
        <v>利用料金制</v>
      </c>
      <c r="U7" s="55">
        <f t="shared" si="13"/>
        <v>0</v>
      </c>
      <c r="V7" s="59" t="str">
        <f t="shared" si="13"/>
        <v>有</v>
      </c>
      <c r="W7" s="60">
        <f t="shared" si="13"/>
        <v>100</v>
      </c>
      <c r="X7" s="59" t="str">
        <f t="shared" si="13"/>
        <v>有</v>
      </c>
      <c r="Y7" s="61">
        <f>Y8</f>
        <v>100</v>
      </c>
      <c r="Z7" s="61">
        <f t="shared" ref="Z7:AH7" si="14">Z8</f>
        <v>100</v>
      </c>
      <c r="AA7" s="61">
        <f t="shared" si="14"/>
        <v>100</v>
      </c>
      <c r="AB7" s="61">
        <f t="shared" si="14"/>
        <v>100</v>
      </c>
      <c r="AC7" s="61">
        <f t="shared" si="14"/>
        <v>100</v>
      </c>
      <c r="AD7" s="61">
        <f t="shared" si="14"/>
        <v>96.6</v>
      </c>
      <c r="AE7" s="61">
        <f t="shared" si="14"/>
        <v>82.6</v>
      </c>
      <c r="AF7" s="61">
        <f t="shared" si="14"/>
        <v>84.4</v>
      </c>
      <c r="AG7" s="61">
        <f t="shared" si="14"/>
        <v>83.9</v>
      </c>
      <c r="AH7" s="61">
        <f t="shared" si="14"/>
        <v>154.5</v>
      </c>
      <c r="AI7" s="61"/>
      <c r="AJ7" s="61">
        <f>AJ8</f>
        <v>100</v>
      </c>
      <c r="AK7" s="61">
        <f t="shared" ref="AK7:AS7" si="15">AK8</f>
        <v>100</v>
      </c>
      <c r="AL7" s="61">
        <f t="shared" si="15"/>
        <v>100</v>
      </c>
      <c r="AM7" s="61">
        <f t="shared" si="15"/>
        <v>100</v>
      </c>
      <c r="AN7" s="61">
        <f t="shared" si="15"/>
        <v>95.7</v>
      </c>
      <c r="AO7" s="61">
        <f t="shared" si="15"/>
        <v>29.8</v>
      </c>
      <c r="AP7" s="61">
        <f t="shared" si="15"/>
        <v>25.3</v>
      </c>
      <c r="AQ7" s="61">
        <f t="shared" si="15"/>
        <v>23</v>
      </c>
      <c r="AR7" s="61">
        <f t="shared" si="15"/>
        <v>21.8</v>
      </c>
      <c r="AS7" s="61">
        <f t="shared" si="15"/>
        <v>15.7</v>
      </c>
      <c r="AT7" s="61"/>
      <c r="AU7" s="56">
        <f>AU8</f>
        <v>111</v>
      </c>
      <c r="AV7" s="56">
        <f t="shared" ref="AV7:BD7" si="16">AV8</f>
        <v>68</v>
      </c>
      <c r="AW7" s="56">
        <f t="shared" si="16"/>
        <v>75</v>
      </c>
      <c r="AX7" s="56">
        <f t="shared" si="16"/>
        <v>270</v>
      </c>
      <c r="AY7" s="56">
        <f t="shared" si="16"/>
        <v>2361</v>
      </c>
      <c r="AZ7" s="56">
        <f t="shared" si="16"/>
        <v>400</v>
      </c>
      <c r="BA7" s="56">
        <f t="shared" si="16"/>
        <v>525</v>
      </c>
      <c r="BB7" s="56">
        <f t="shared" si="16"/>
        <v>503</v>
      </c>
      <c r="BC7" s="56">
        <f t="shared" si="16"/>
        <v>457</v>
      </c>
      <c r="BD7" s="56">
        <f t="shared" si="16"/>
        <v>1153</v>
      </c>
      <c r="BE7" s="56"/>
      <c r="BF7" s="61">
        <f>BF8</f>
        <v>19.5</v>
      </c>
      <c r="BG7" s="61">
        <f t="shared" ref="BG7:BO7" si="17">BG8</f>
        <v>17</v>
      </c>
      <c r="BH7" s="61">
        <f t="shared" si="17"/>
        <v>16.899999999999999</v>
      </c>
      <c r="BI7" s="61">
        <f t="shared" si="17"/>
        <v>16.399999999999999</v>
      </c>
      <c r="BJ7" s="61">
        <f t="shared" si="17"/>
        <v>16.5</v>
      </c>
      <c r="BK7" s="61">
        <f t="shared" si="17"/>
        <v>32.200000000000003</v>
      </c>
      <c r="BL7" s="61">
        <f t="shared" si="17"/>
        <v>31.3</v>
      </c>
      <c r="BM7" s="61">
        <f t="shared" si="17"/>
        <v>31.6</v>
      </c>
      <c r="BN7" s="61">
        <f t="shared" si="17"/>
        <v>33.1</v>
      </c>
      <c r="BO7" s="61">
        <f t="shared" si="17"/>
        <v>33.799999999999997</v>
      </c>
      <c r="BP7" s="61"/>
      <c r="BQ7" s="61">
        <f>BQ8</f>
        <v>22.9</v>
      </c>
      <c r="BR7" s="61">
        <f t="shared" ref="BR7:BZ7" si="18">BR8</f>
        <v>20.6</v>
      </c>
      <c r="BS7" s="61">
        <f t="shared" si="18"/>
        <v>21.5</v>
      </c>
      <c r="BT7" s="61">
        <f t="shared" si="18"/>
        <v>20.6</v>
      </c>
      <c r="BU7" s="61">
        <f t="shared" si="18"/>
        <v>19.8</v>
      </c>
      <c r="BV7" s="61">
        <f t="shared" si="18"/>
        <v>27</v>
      </c>
      <c r="BW7" s="61">
        <f t="shared" si="18"/>
        <v>28.8</v>
      </c>
      <c r="BX7" s="61">
        <f t="shared" si="18"/>
        <v>29.3</v>
      </c>
      <c r="BY7" s="61">
        <f t="shared" si="18"/>
        <v>30.2</v>
      </c>
      <c r="BZ7" s="61">
        <f t="shared" si="18"/>
        <v>28</v>
      </c>
      <c r="CA7" s="61"/>
      <c r="CB7" s="61">
        <f>CB8</f>
        <v>43.8</v>
      </c>
      <c r="CC7" s="61">
        <f t="shared" ref="CC7:CK7" si="19">CC8</f>
        <v>40.1</v>
      </c>
      <c r="CD7" s="61">
        <f t="shared" si="19"/>
        <v>43.8</v>
      </c>
      <c r="CE7" s="61">
        <f t="shared" si="19"/>
        <v>49.4</v>
      </c>
      <c r="CF7" s="61">
        <f t="shared" si="19"/>
        <v>49.6</v>
      </c>
      <c r="CG7" s="61">
        <f t="shared" si="19"/>
        <v>30</v>
      </c>
      <c r="CH7" s="61">
        <f t="shared" si="19"/>
        <v>18.600000000000001</v>
      </c>
      <c r="CI7" s="61">
        <f t="shared" si="19"/>
        <v>29.3</v>
      </c>
      <c r="CJ7" s="61">
        <f t="shared" si="19"/>
        <v>17.2</v>
      </c>
      <c r="CK7" s="61">
        <f t="shared" si="19"/>
        <v>15.2</v>
      </c>
      <c r="CL7" s="61"/>
      <c r="CM7" s="56">
        <f>CM8</f>
        <v>-8253</v>
      </c>
      <c r="CN7" s="56">
        <f t="shared" ref="CN7:CV7" si="20">CN8</f>
        <v>-4864</v>
      </c>
      <c r="CO7" s="56">
        <f t="shared" si="20"/>
        <v>-3264</v>
      </c>
      <c r="CP7" s="56">
        <f t="shared" si="20"/>
        <v>-24429</v>
      </c>
      <c r="CQ7" s="56">
        <f t="shared" si="20"/>
        <v>-59885</v>
      </c>
      <c r="CR7" s="56">
        <f t="shared" si="20"/>
        <v>6597</v>
      </c>
      <c r="CS7" s="56">
        <f t="shared" si="20"/>
        <v>3486</v>
      </c>
      <c r="CT7" s="56">
        <f t="shared" si="20"/>
        <v>9064</v>
      </c>
      <c r="CU7" s="56">
        <f t="shared" si="20"/>
        <v>2276</v>
      </c>
      <c r="CV7" s="56">
        <f t="shared" si="20"/>
        <v>-8016</v>
      </c>
      <c r="CW7" s="56"/>
      <c r="CX7" s="61" t="s">
        <v>128</v>
      </c>
      <c r="CY7" s="61" t="s">
        <v>128</v>
      </c>
      <c r="CZ7" s="61" t="s">
        <v>128</v>
      </c>
      <c r="DA7" s="61" t="s">
        <v>128</v>
      </c>
      <c r="DB7" s="61" t="s">
        <v>128</v>
      </c>
      <c r="DC7" s="61" t="s">
        <v>128</v>
      </c>
      <c r="DD7" s="61" t="s">
        <v>128</v>
      </c>
      <c r="DE7" s="61" t="s">
        <v>128</v>
      </c>
      <c r="DF7" s="61" t="s">
        <v>128</v>
      </c>
      <c r="DG7" s="61" t="s">
        <v>126</v>
      </c>
      <c r="DH7" s="61"/>
      <c r="DI7" s="57" t="str">
        <f>DI8</f>
        <v>-</v>
      </c>
      <c r="DJ7" s="57">
        <f>DJ8</f>
        <v>130607</v>
      </c>
      <c r="DK7" s="61" t="s">
        <v>128</v>
      </c>
      <c r="DL7" s="61" t="s">
        <v>128</v>
      </c>
      <c r="DM7" s="61" t="s">
        <v>128</v>
      </c>
      <c r="DN7" s="61" t="s">
        <v>128</v>
      </c>
      <c r="DO7" s="61" t="s">
        <v>128</v>
      </c>
      <c r="DP7" s="61" t="s">
        <v>128</v>
      </c>
      <c r="DQ7" s="61" t="s">
        <v>128</v>
      </c>
      <c r="DR7" s="61" t="s">
        <v>128</v>
      </c>
      <c r="DS7" s="61" t="s">
        <v>128</v>
      </c>
      <c r="DT7" s="61" t="s">
        <v>126</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205621</v>
      </c>
      <c r="D8" s="64">
        <v>47</v>
      </c>
      <c r="E8" s="64">
        <v>11</v>
      </c>
      <c r="F8" s="64">
        <v>1</v>
      </c>
      <c r="G8" s="64">
        <v>2</v>
      </c>
      <c r="H8" s="64" t="s">
        <v>129</v>
      </c>
      <c r="I8" s="64" t="s">
        <v>130</v>
      </c>
      <c r="J8" s="64" t="s">
        <v>131</v>
      </c>
      <c r="K8" s="64" t="s">
        <v>132</v>
      </c>
      <c r="L8" s="64" t="s">
        <v>133</v>
      </c>
      <c r="M8" s="64" t="s">
        <v>134</v>
      </c>
      <c r="N8" s="64" t="s">
        <v>135</v>
      </c>
      <c r="O8" s="65" t="s">
        <v>136</v>
      </c>
      <c r="P8" s="65" t="s">
        <v>136</v>
      </c>
      <c r="Q8" s="66">
        <v>7937</v>
      </c>
      <c r="R8" s="66">
        <v>420</v>
      </c>
      <c r="S8" s="67">
        <v>10484</v>
      </c>
      <c r="T8" s="68" t="s">
        <v>137</v>
      </c>
      <c r="U8" s="65">
        <v>0</v>
      </c>
      <c r="V8" s="68" t="s">
        <v>138</v>
      </c>
      <c r="W8" s="69">
        <v>100</v>
      </c>
      <c r="X8" s="68" t="s">
        <v>138</v>
      </c>
      <c r="Y8" s="70">
        <v>100</v>
      </c>
      <c r="Z8" s="70">
        <v>100</v>
      </c>
      <c r="AA8" s="70">
        <v>100</v>
      </c>
      <c r="AB8" s="70">
        <v>100</v>
      </c>
      <c r="AC8" s="70">
        <v>100</v>
      </c>
      <c r="AD8" s="70">
        <v>96.6</v>
      </c>
      <c r="AE8" s="70">
        <v>82.6</v>
      </c>
      <c r="AF8" s="70">
        <v>84.4</v>
      </c>
      <c r="AG8" s="70">
        <v>83.9</v>
      </c>
      <c r="AH8" s="70">
        <v>154.5</v>
      </c>
      <c r="AI8" s="70">
        <v>108.5</v>
      </c>
      <c r="AJ8" s="70">
        <v>100</v>
      </c>
      <c r="AK8" s="70">
        <v>100</v>
      </c>
      <c r="AL8" s="70">
        <v>100</v>
      </c>
      <c r="AM8" s="70">
        <v>100</v>
      </c>
      <c r="AN8" s="70">
        <v>95.7</v>
      </c>
      <c r="AO8" s="70">
        <v>29.8</v>
      </c>
      <c r="AP8" s="70">
        <v>25.3</v>
      </c>
      <c r="AQ8" s="70">
        <v>23</v>
      </c>
      <c r="AR8" s="70">
        <v>21.8</v>
      </c>
      <c r="AS8" s="70">
        <v>15.7</v>
      </c>
      <c r="AT8" s="70">
        <v>25.4</v>
      </c>
      <c r="AU8" s="71">
        <v>111</v>
      </c>
      <c r="AV8" s="71">
        <v>68</v>
      </c>
      <c r="AW8" s="71">
        <v>75</v>
      </c>
      <c r="AX8" s="71">
        <v>270</v>
      </c>
      <c r="AY8" s="71">
        <v>2361</v>
      </c>
      <c r="AZ8" s="71">
        <v>400</v>
      </c>
      <c r="BA8" s="71">
        <v>525</v>
      </c>
      <c r="BB8" s="71">
        <v>503</v>
      </c>
      <c r="BC8" s="71">
        <v>457</v>
      </c>
      <c r="BD8" s="71">
        <v>1153</v>
      </c>
      <c r="BE8" s="71">
        <v>6552</v>
      </c>
      <c r="BF8" s="70">
        <v>19.5</v>
      </c>
      <c r="BG8" s="70">
        <v>17</v>
      </c>
      <c r="BH8" s="70">
        <v>16.899999999999999</v>
      </c>
      <c r="BI8" s="70">
        <v>16.399999999999999</v>
      </c>
      <c r="BJ8" s="70">
        <v>16.5</v>
      </c>
      <c r="BK8" s="70">
        <v>32.200000000000003</v>
      </c>
      <c r="BL8" s="70">
        <v>31.3</v>
      </c>
      <c r="BM8" s="70">
        <v>31.6</v>
      </c>
      <c r="BN8" s="70">
        <v>33.1</v>
      </c>
      <c r="BO8" s="70">
        <v>33.799999999999997</v>
      </c>
      <c r="BP8" s="70">
        <v>22.1</v>
      </c>
      <c r="BQ8" s="70">
        <v>22.9</v>
      </c>
      <c r="BR8" s="70">
        <v>20.6</v>
      </c>
      <c r="BS8" s="70">
        <v>21.5</v>
      </c>
      <c r="BT8" s="70">
        <v>20.6</v>
      </c>
      <c r="BU8" s="70">
        <v>19.8</v>
      </c>
      <c r="BV8" s="70">
        <v>27</v>
      </c>
      <c r="BW8" s="70">
        <v>28.8</v>
      </c>
      <c r="BX8" s="70">
        <v>29.3</v>
      </c>
      <c r="BY8" s="70">
        <v>30.2</v>
      </c>
      <c r="BZ8" s="70">
        <v>28</v>
      </c>
      <c r="CA8" s="70">
        <v>37.1</v>
      </c>
      <c r="CB8" s="70">
        <v>43.8</v>
      </c>
      <c r="CC8" s="70">
        <v>40.1</v>
      </c>
      <c r="CD8" s="70">
        <v>43.8</v>
      </c>
      <c r="CE8" s="72">
        <v>49.4</v>
      </c>
      <c r="CF8" s="72">
        <v>49.6</v>
      </c>
      <c r="CG8" s="70">
        <v>30</v>
      </c>
      <c r="CH8" s="70">
        <v>18.600000000000001</v>
      </c>
      <c r="CI8" s="70">
        <v>29.3</v>
      </c>
      <c r="CJ8" s="70">
        <v>17.2</v>
      </c>
      <c r="CK8" s="70">
        <v>15.2</v>
      </c>
      <c r="CL8" s="70">
        <v>-21.3</v>
      </c>
      <c r="CM8" s="71">
        <v>-8253</v>
      </c>
      <c r="CN8" s="71">
        <v>-4864</v>
      </c>
      <c r="CO8" s="71">
        <v>-3264</v>
      </c>
      <c r="CP8" s="71">
        <v>-24429</v>
      </c>
      <c r="CQ8" s="71">
        <v>-59885</v>
      </c>
      <c r="CR8" s="71">
        <v>6597</v>
      </c>
      <c r="CS8" s="71">
        <v>3486</v>
      </c>
      <c r="CT8" s="71">
        <v>9064</v>
      </c>
      <c r="CU8" s="71">
        <v>2276</v>
      </c>
      <c r="CV8" s="71">
        <v>-8016</v>
      </c>
      <c r="CW8" s="71">
        <v>-10266</v>
      </c>
      <c r="CX8" s="70" t="s">
        <v>139</v>
      </c>
      <c r="CY8" s="70" t="s">
        <v>139</v>
      </c>
      <c r="CZ8" s="70" t="s">
        <v>139</v>
      </c>
      <c r="DA8" s="70" t="s">
        <v>139</v>
      </c>
      <c r="DB8" s="70" t="s">
        <v>139</v>
      </c>
      <c r="DC8" s="70" t="s">
        <v>139</v>
      </c>
      <c r="DD8" s="70" t="s">
        <v>139</v>
      </c>
      <c r="DE8" s="70" t="s">
        <v>139</v>
      </c>
      <c r="DF8" s="70" t="s">
        <v>139</v>
      </c>
      <c r="DG8" s="70" t="s">
        <v>139</v>
      </c>
      <c r="DH8" s="70" t="s">
        <v>139</v>
      </c>
      <c r="DI8" s="66" t="s">
        <v>139</v>
      </c>
      <c r="DJ8" s="66">
        <v>130607</v>
      </c>
      <c r="DK8" s="70" t="s">
        <v>139</v>
      </c>
      <c r="DL8" s="70" t="s">
        <v>139</v>
      </c>
      <c r="DM8" s="70" t="s">
        <v>139</v>
      </c>
      <c r="DN8" s="70" t="s">
        <v>139</v>
      </c>
      <c r="DO8" s="70" t="s">
        <v>139</v>
      </c>
      <c r="DP8" s="70" t="s">
        <v>139</v>
      </c>
      <c r="DQ8" s="70" t="s">
        <v>139</v>
      </c>
      <c r="DR8" s="70" t="s">
        <v>139</v>
      </c>
      <c r="DS8" s="70" t="s">
        <v>139</v>
      </c>
      <c r="DT8" s="70" t="s">
        <v>139</v>
      </c>
      <c r="DU8" s="70" t="s">
        <v>139</v>
      </c>
      <c r="DV8" s="70">
        <v>0</v>
      </c>
      <c r="DW8" s="70">
        <v>0</v>
      </c>
      <c r="DX8" s="70">
        <v>0</v>
      </c>
      <c r="DY8" s="70">
        <v>0</v>
      </c>
      <c r="DZ8" s="70">
        <v>0</v>
      </c>
      <c r="EA8" s="70">
        <v>260.89999999999998</v>
      </c>
      <c r="EB8" s="70">
        <v>141.6</v>
      </c>
      <c r="EC8" s="70">
        <v>484.4</v>
      </c>
      <c r="ED8" s="70">
        <v>94.3</v>
      </c>
      <c r="EE8" s="70">
        <v>39.6</v>
      </c>
      <c r="EF8" s="70">
        <v>31.1</v>
      </c>
      <c r="EG8" s="73">
        <v>1.6000000000000001E-3</v>
      </c>
      <c r="EH8" s="74">
        <v>1.5E-3</v>
      </c>
      <c r="EI8" s="74">
        <v>1.2999999999999999E-3</v>
      </c>
      <c r="EJ8" s="74">
        <v>1.4E-3</v>
      </c>
      <c r="EK8" s="74">
        <v>1.4E-3</v>
      </c>
      <c r="EL8" s="74">
        <v>3.5999999999999999E-3</v>
      </c>
      <c r="EM8" s="74">
        <v>2E-3</v>
      </c>
      <c r="EN8" s="74">
        <v>2.0999999999999999E-3</v>
      </c>
      <c r="EO8" s="74">
        <v>3.0000000000000001E-3</v>
      </c>
      <c r="EP8" s="74">
        <v>1.8E-3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140</v>
      </c>
      <c r="C10" s="79" t="s">
        <v>141</v>
      </c>
      <c r="D10" s="79" t="s">
        <v>142</v>
      </c>
      <c r="E10" s="79" t="s">
        <v>143</v>
      </c>
      <c r="F10" s="79" t="s">
        <v>144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H24-01</cp:lastModifiedBy>
  <dcterms:created xsi:type="dcterms:W3CDTF">2018-12-07T10:25:58Z</dcterms:created>
  <dcterms:modified xsi:type="dcterms:W3CDTF">2019-01-22T05:19:37Z</dcterms:modified>
  <cp:category/>
</cp:coreProperties>
</file>