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6\205621 木島平村\"/>
    </mc:Choice>
  </mc:AlternateContent>
  <xr:revisionPtr revIDLastSave="0" documentId="13_ncr:1_{E38C5AAD-1865-4587-9CA5-373241FE3CD2}" xr6:coauthVersionLast="36" xr6:coauthVersionMax="36" xr10:uidLastSave="{00000000-0000-0000-0000-000000000000}"/>
  <workbookProtection workbookAlgorithmName="SHA-512" workbookHashValue="RjNTbHWGfy0c4zJz2d3xYYjT7FqNLCsZucAq3YYPNhx6gJrpYzjX1OR8uo0UAtYUR/l7IjyhBiJch4wZ8ZZLww==" workbookSaltValue="xfjD5/U5SFYW8WPRlu2da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E85" i="4"/>
  <c r="BB10" i="4"/>
  <c r="P10" i="4"/>
  <c r="AT8" i="4"/>
  <c r="W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<sst xmlns="http://schemas.openxmlformats.org/spreadsheetml/2006/main" count="319" uniqueCount="115">
  <si>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</si>
  <si>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</si>
  <si>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</si>
  <si>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</si>
  <si>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</si>
  <si>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</si>
  <si>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</si>
  <si>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</si>
  <si>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</si>
  <si>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</si>
  <si>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</si>
  <si>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</si>
  <si>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</si>
  <si>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</si>
  <si>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</si>
  <si>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</si>
  <si>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</si>
  <si>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</si>
  <si>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</si>
  <si>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</si>
  <si>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</si>
  <si>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</si>
  <si>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</si>
  <si>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</si>
  <si>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</si>
  <si>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</si>
  <si>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</si>
  <si>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</si>
  <si>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</si>
  <si>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</si>
  <si>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</si>
  <si>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</si>
  <si>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</si>
  <si>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</si>
  <si>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</si>
  <si>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</si>
  <si>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</si>
  <si>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</si>
  <si>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</si>
  <si>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</si>
  <si>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</si>
  <si>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</si>
  <si>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</si>
  <si>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</si>
  <si>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</si>
  <si>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</si>
  <si>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</si>
  <si>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</si>
  <si>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</si>
  <si>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</si>
  <si>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</si>
  <si>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</si>
  <si>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</si>
  <si>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</si>
  <si>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</si>
  <si>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</si>
  <si>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</si>
  <si>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</si>
  <si>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</si>
  <si>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</si>
  <si>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</si>
  <si>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</si>
  <si>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</si>
  <si>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</si>
  <si>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</si>
  <si>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</si>
  <si>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</si>
  <si>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</si>
  <si>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</si>
  <si>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</si>
  <si>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</si>
  <si>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</si>
  <si>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</si>
  <si>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</si>
  <si>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</si>
  <si>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</si>
  <si>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</si>
  <si>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</si>
  <si>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</si>
  <si>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</si>
  <si>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</si>
  <si>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</si>
  <si>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</si>
  <si>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</si>
  <si>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</si>
  <si>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</si>
  <si>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</si>
  <si>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</si>
  <si>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</si>
  <si>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</si>
  <si>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</si>
  <si>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</si>
  <si>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</si>
  <si>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</si>
  <si>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</si>
  <si>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</si>
  <si>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</si>
  <si>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</si>
  <si>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</si>
  <si>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</si>
  <si>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</si>
  <si>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</si>
  <si>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</si>
  <si>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</si>
  <si>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</si>
  <si>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</si>
  <si>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</si>
  <si>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</si>
  <si>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</si>
  <si>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</si>
  <si>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</si>
  <si>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</si>
  <si>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農業集落排水事業では、令和5年度より法適用を行ったため前年度までの数値との比較はできませんが、①経常収支比率は全国平均及び類似団体平均を下回っているものの104.44%で100％を上回り、単年度の収支では黒字状態となりました。
　しかしながら、⑤経費回収率は30.03％で平均を大きく下回っているほか、⑥汚水処理原価が平均の２倍以上の水準となっていること、④企業債残高対事業規模比率も非常に高い数値（2336.80％）となっていることから、使用料収入で経費を賄うことができず、一般会計からの繰入金に依存している状態となっています。
　なお、③流動比率がマイナス（-22.08％）となっていますが、貸借対照表上の現金預金がマイナスとなったことによるもので、下水道事業と同一会計で運営しているため事業上は支障はありませんが、農業集落排水事業単独では経営が困難になることが考えられます。
　一方、⑦施設利用率は平均を大きく下回っており、処理区域が村内でも小規模な集落にあること、処理区域内人口が減り続けていることなどが主な要因と思われます。
　また水洗化率も平均を下回っていますが、高齢者世帯等経済的理由から加入が困難な世帯が残っていることから、今後の加入率上昇も見込めない状況にあります。</t>
    <rPh sb="49" eb="51">
      <t>ケイジョウ</t>
    </rPh>
    <rPh sb="69" eb="71">
      <t>シタマワ</t>
    </rPh>
    <rPh sb="137" eb="139">
      <t>ヘイキン</t>
    </rPh>
    <rPh sb="140" eb="141">
      <t>オオ</t>
    </rPh>
    <rPh sb="143" eb="145">
      <t>シタマワ</t>
    </rPh>
    <rPh sb="164" eb="167">
      <t>バイイジョウ</t>
    </rPh>
    <rPh sb="272" eb="274">
      <t>リュウドウ</t>
    </rPh>
    <rPh sb="274" eb="276">
      <t>ヒリツ</t>
    </rPh>
    <rPh sb="299" eb="301">
      <t>タイシャク</t>
    </rPh>
    <rPh sb="301" eb="304">
      <t>タイショウヒョウ</t>
    </rPh>
    <rPh sb="304" eb="305">
      <t>ジョウ</t>
    </rPh>
    <rPh sb="306" eb="308">
      <t>ゲンキン</t>
    </rPh>
    <rPh sb="308" eb="310">
      <t>ヨキン</t>
    </rPh>
    <rPh sb="328" eb="331">
      <t>ゲスイドウ</t>
    </rPh>
    <rPh sb="331" eb="333">
      <t>ジギョウ</t>
    </rPh>
    <rPh sb="334" eb="336">
      <t>ドウイツ</t>
    </rPh>
    <rPh sb="336" eb="338">
      <t>カイケイ</t>
    </rPh>
    <rPh sb="339" eb="341">
      <t>ウンエイ</t>
    </rPh>
    <rPh sb="347" eb="349">
      <t>ジギョウ</t>
    </rPh>
    <rPh sb="349" eb="350">
      <t>ウエ</t>
    </rPh>
    <rPh sb="351" eb="353">
      <t>シショウ</t>
    </rPh>
    <rPh sb="361" eb="369">
      <t>ノウギョウシュウラクハイスイジギョウ</t>
    </rPh>
    <rPh sb="369" eb="371">
      <t>タンドク</t>
    </rPh>
    <rPh sb="373" eb="375">
      <t>ケイエイ</t>
    </rPh>
    <rPh sb="376" eb="378">
      <t>コンナン</t>
    </rPh>
    <rPh sb="384" eb="385">
      <t>カンガ</t>
    </rPh>
    <rPh sb="462" eb="463">
      <t>オモ</t>
    </rPh>
    <phoneticPr fontId="4"/>
  </si>
  <si>
    <t>　供用開始から27年を経過しており、これまで大規模改修や更新工事を行っていないため、③管渠改善率は進捗していますん。
　今後は、管渠及び処理場ともに一層老朽化が進むため、適時適切な修繕を行うことで機能維持を図りつつ、計画的な更新を進めることが課題となっています。</t>
    <rPh sb="66" eb="67">
      <t>オヨ</t>
    </rPh>
    <phoneticPr fontId="4"/>
  </si>
  <si>
    <t>　上記の分析から、農業集落排水事業の経営状態は健全な状態にあるとはいえず、処理区域内の人口減少や水洗化率（新規加入）の伸び悩みによる使用料収入の減少、諸物価の高騰や老朽化に伴う管渠及び処理場などの施設維持管理や更新費用の増加、支出の多くを占める企業債元利償還金の負担などにより、経営状態が一層悪化することも考えられます。
　このため、更なる経費の節減に努め、経営基盤の安定強化（広域化・共同化、下水道事業との統合など）に向けた対策に取り組む必要があります。</t>
    <rPh sb="75" eb="78">
      <t>ショブッカ</t>
    </rPh>
    <rPh sb="79" eb="81">
      <t>コウトウ</t>
    </rPh>
    <rPh sb="86" eb="87">
      <t>トモナ</t>
    </rPh>
    <rPh sb="113" eb="115">
      <t>シシュツ</t>
    </rPh>
    <rPh sb="122" eb="124">
      <t>キギョウ</t>
    </rPh>
    <rPh sb="189" eb="192">
      <t>コウイキカ</t>
    </rPh>
    <rPh sb="193" eb="196">
      <t>キョウドウカ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</si>
</sst>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DFC-4473-8F73-5A54D7BB45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9DFC-4473-8F73-5A54D7BB45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12.72</c:v>
                </c:pt>
              </c:numCache>
            </c:numRef>
          </c:val>
          <c:extLst>
            <c:ext xmlns:c16="http://schemas.microsoft.com/office/drawing/2014/chart" uri="{C3380CC4-5D6E-409C-BE32-E72D297353CC}">
              <c16:uniqueId val="{00000000-4675-4B0E-97FE-955B8C8E90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4675-4B0E-97FE-955B8C8E90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79.02</c:v>
                </c:pt>
              </c:numCache>
            </c:numRef>
          </c:val>
          <c:extLst>
            <c:ext xmlns:c16="http://schemas.microsoft.com/office/drawing/2014/chart" uri="{C3380CC4-5D6E-409C-BE32-E72D297353CC}">
              <c16:uniqueId val="{00000000-3AFF-4BD2-B460-0F00265B4E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3AFF-4BD2-B460-0F00265B4E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118.45</c:v>
                </c:pt>
              </c:numCache>
            </c:numRef>
          </c:val>
          <c:extLst>
            <c:ext xmlns:c16="http://schemas.microsoft.com/office/drawing/2014/chart" uri="{C3380CC4-5D6E-409C-BE32-E72D297353CC}">
              <c16:uniqueId val="{00000000-34E7-4B74-A029-046C1055ABC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34E7-4B74-A029-046C1055ABC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3.81</c:v>
                </c:pt>
              </c:numCache>
            </c:numRef>
          </c:val>
          <c:extLst>
            <c:ext xmlns:c16="http://schemas.microsoft.com/office/drawing/2014/chart" uri="{C3380CC4-5D6E-409C-BE32-E72D297353CC}">
              <c16:uniqueId val="{00000000-0BB8-463F-8B4A-3866868BD0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0BB8-463F-8B4A-3866868BD0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125-4E92-A7FB-25A1F63828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5125-4E92-A7FB-25A1F63828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013-489B-A144-6224B451ED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6013-489B-A144-6224B451ED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-22.08</c:v>
                </c:pt>
              </c:numCache>
            </c:numRef>
          </c:val>
          <c:extLst>
            <c:ext xmlns:c16="http://schemas.microsoft.com/office/drawing/2014/chart" uri="{C3380CC4-5D6E-409C-BE32-E72D297353CC}">
              <c16:uniqueId val="{00000000-14A3-48E6-AD76-D22D719AC6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14A3-48E6-AD76-D22D719AC6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2336.8000000000002</c:v>
                </c:pt>
              </c:numCache>
            </c:numRef>
          </c:val>
          <c:extLst>
            <c:ext xmlns:c16="http://schemas.microsoft.com/office/drawing/2014/chart" uri="{C3380CC4-5D6E-409C-BE32-E72D297353CC}">
              <c16:uniqueId val="{00000000-EDD7-4D92-8349-124560C0F9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EDD7-4D92-8349-124560C0F9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30.03</c:v>
                </c:pt>
              </c:numCache>
            </c:numRef>
          </c:val>
          <c:extLst>
            <c:ext xmlns:c16="http://schemas.microsoft.com/office/drawing/2014/chart" uri="{C3380CC4-5D6E-409C-BE32-E72D297353CC}">
              <c16:uniqueId val="{00000000-226A-416F-AACF-E38D6CA29A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226A-416F-AACF-E38D6CA29A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776.12</c:v>
                </c:pt>
              </c:numCache>
            </c:numRef>
          </c:val>
          <c:extLst>
            <c:ext xmlns:c16="http://schemas.microsoft.com/office/drawing/2014/chart" uri="{C3380CC4-5D6E-409C-BE32-E72D297353CC}">
              <c16:uniqueId val="{00000000-C178-4A0E-B464-49A5F3226B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C178-4A0E-B464-49A5F3226B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長野県　木島平村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4364</v>
      </c>
      <c r="AM8" s="44"/>
      <c r="AN8" s="44"/>
      <c r="AO8" s="44"/>
      <c r="AP8" s="44"/>
      <c r="AQ8" s="44"/>
      <c r="AR8" s="44"/>
      <c r="AS8" s="44"/>
      <c r="AT8" s="45">
        <f>データ!T6</f>
        <v>265.89999999999998</v>
      </c>
      <c r="AU8" s="45"/>
      <c r="AV8" s="45"/>
      <c r="AW8" s="45"/>
      <c r="AX8" s="45"/>
      <c r="AY8" s="45"/>
      <c r="AZ8" s="45"/>
      <c r="BA8" s="45"/>
      <c r="BB8" s="45">
        <f>データ!U6</f>
        <v>16.41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84</v>
      </c>
      <c r="J10" s="45"/>
      <c r="K10" s="45"/>
      <c r="L10" s="45"/>
      <c r="M10" s="45"/>
      <c r="N10" s="45"/>
      <c r="O10" s="45"/>
      <c r="P10" s="45">
        <f>データ!P6</f>
        <v>3.32</v>
      </c>
      <c r="Q10" s="45"/>
      <c r="R10" s="45"/>
      <c r="S10" s="45"/>
      <c r="T10" s="45"/>
      <c r="U10" s="45"/>
      <c r="V10" s="45"/>
      <c r="W10" s="45">
        <f>データ!Q6</f>
        <v>136.47</v>
      </c>
      <c r="X10" s="45"/>
      <c r="Y10" s="45"/>
      <c r="Z10" s="45"/>
      <c r="AA10" s="45"/>
      <c r="AB10" s="45"/>
      <c r="AC10" s="45"/>
      <c r="AD10" s="44">
        <f>データ!R6</f>
        <v>4070</v>
      </c>
      <c r="AE10" s="44"/>
      <c r="AF10" s="44"/>
      <c r="AG10" s="44"/>
      <c r="AH10" s="44"/>
      <c r="AI10" s="44"/>
      <c r="AJ10" s="44"/>
      <c r="AK10" s="2"/>
      <c r="AL10" s="44">
        <f>データ!V6</f>
        <v>143</v>
      </c>
      <c r="AM10" s="44"/>
      <c r="AN10" s="44"/>
      <c r="AO10" s="44"/>
      <c r="AP10" s="44"/>
      <c r="AQ10" s="44"/>
      <c r="AR10" s="44"/>
      <c r="AS10" s="44"/>
      <c r="AT10" s="45">
        <f>データ!W6</f>
        <v>0.16</v>
      </c>
      <c r="AU10" s="45"/>
      <c r="AV10" s="45"/>
      <c r="AW10" s="45"/>
      <c r="AX10" s="45"/>
      <c r="AY10" s="45"/>
      <c r="AZ10" s="45"/>
      <c r="BA10" s="45"/>
      <c r="BB10" s="45">
        <f>データ!X6</f>
        <v>893.75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cYeASz7rs6OMorx8Rr39rEgk61gHTlsMZZKdDrsbBWa8wmg8QTlC8BpF8txjaz+3Uc7NUcRJMANhOzIitKqN8Q==" saltValue="kQHdFR6pAZSLpX+QJzjn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205621</v>
      </c>
      <c r="D6" s="19">
        <f t="shared" si="3"/>
        <v>46</v>
      </c>
      <c r="E6" s="19">
        <f t="shared" si="3"/>
        <v>17</v>
      </c>
      <c r="F6" s="19">
        <f t="shared" si="3"/>
        <v>5</v>
      </c>
      <c r="G6" s="19">
        <f t="shared" si="3"/>
        <v>0</v>
      </c>
      <c r="H6" s="19" t="str">
        <f t="shared" si="3"/>
        <v>長野県　木島平村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v>
      </c>
      <c r="P6" s="20">
        <f t="shared" si="3"/>
        <v>3.32</v>
      </c>
      <c r="Q6" s="20">
        <f t="shared" si="3"/>
        <v>136.47</v>
      </c>
      <c r="R6" s="20">
        <f t="shared" si="3"/>
        <v>4070</v>
      </c>
      <c r="S6" s="20">
        <f t="shared" si="3"/>
        <v>4364</v>
      </c>
      <c r="T6" s="20">
        <f t="shared" si="3"/>
        <v>265.89999999999998</v>
      </c>
      <c r="U6" s="20">
        <f t="shared" si="3"/>
        <v>16.41</v>
      </c>
      <c r="V6" s="20">
        <f t="shared" si="3"/>
        <v>143</v>
      </c>
      <c r="W6" s="20">
        <f t="shared" si="3"/>
        <v>0.16</v>
      </c>
      <c r="X6" s="20">
        <f t="shared" si="3"/>
        <v>893.75</v>
      </c>
      <c r="Y6" s="21" t="str">
        <f>IF(Y7="",NA(),Y7)</f>
        <v>-</v>
      </c>
      <c r="Z6" s="21" t="str">
        <f t="shared" ref="Z6:AH6" si="4">IF(Z7="",NA(),Z7)</f>
        <v>-</v>
      </c>
      <c r="AA6" s="21" t="str">
        <f t="shared" si="4"/>
        <v>-</v>
      </c>
      <c r="AB6" s="21" t="str">
        <f t="shared" si="4"/>
        <v>-</v>
      </c>
      <c r="AC6" s="21">
        <f t="shared" si="4"/>
        <v>118.45</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-22.08</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2336.8000000000002</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30.03</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776.12</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12.72</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79.02</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3.81</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205621</v>
      </c>
      <c r="D7" s="23">
        <v>46</v>
      </c>
      <c r="E7" s="23">
        <v>17</v>
      </c>
      <c r="F7" s="23">
        <v>5</v>
      </c>
      <c r="G7" s="23">
        <v>0</v>
      </c>
      <c r="H7" s="23" t="s">
        <v>96</v>
      </c>
      <c r="I7" s="23" t="s">
        <v>97</v>
      </c>
      <c r="J7" s="23" t="s">
        <v>98</v>
      </c>
      <c r="K7" s="23" t="s">
        <v>99</v>
      </c>
      <c r="L7" s="23" t="s">
        <v>100</v>
      </c>
      <c r="M7" s="23" t="s">
        <v>101</v>
      </c>
      <c r="N7" s="24" t="s">
        <v>102</v>
      </c>
      <c r="O7" s="24">
        <v>84</v>
      </c>
      <c r="P7" s="24">
        <v>3.32</v>
      </c>
      <c r="Q7" s="24">
        <v>136.47</v>
      </c>
      <c r="R7" s="24">
        <v>4070</v>
      </c>
      <c r="S7" s="24">
        <v>4364</v>
      </c>
      <c r="T7" s="24">
        <v>265.89999999999998</v>
      </c>
      <c r="U7" s="24">
        <v>16.41</v>
      </c>
      <c r="V7" s="24">
        <v>143</v>
      </c>
      <c r="W7" s="24">
        <v>0.16</v>
      </c>
      <c r="X7" s="24">
        <v>893.75</v>
      </c>
      <c r="Y7" s="24" t="s">
        <v>102</v>
      </c>
      <c r="Z7" s="24" t="s">
        <v>102</v>
      </c>
      <c r="AA7" s="24" t="s">
        <v>102</v>
      </c>
      <c r="AB7" s="24" t="s">
        <v>102</v>
      </c>
      <c r="AC7" s="24">
        <v>118.45</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-22.08</v>
      </c>
      <c r="AZ7" s="24" t="s">
        <v>102</v>
      </c>
      <c r="BA7" s="24" t="s">
        <v>102</v>
      </c>
      <c r="BB7" s="24" t="s">
        <v>102</v>
      </c>
      <c r="BC7" s="24" t="s">
        <v>102</v>
      </c>
      <c r="BD7" s="24">
        <v>44.04</v>
      </c>
      <c r="BE7" s="24">
        <v>42.02</v>
      </c>
      <c r="BF7" s="24" t="s">
        <v>102</v>
      </c>
      <c r="BG7" s="24" t="s">
        <v>102</v>
      </c>
      <c r="BH7" s="24" t="s">
        <v>102</v>
      </c>
      <c r="BI7" s="24" t="s">
        <v>102</v>
      </c>
      <c r="BJ7" s="24">
        <v>2336.8000000000002</v>
      </c>
      <c r="BK7" s="24" t="s">
        <v>102</v>
      </c>
      <c r="BL7" s="24" t="s">
        <v>102</v>
      </c>
      <c r="BM7" s="24" t="s">
        <v>102</v>
      </c>
      <c r="BN7" s="24" t="s">
        <v>102</v>
      </c>
      <c r="BO7" s="24">
        <v>839.21</v>
      </c>
      <c r="BP7" s="24">
        <v>785.1</v>
      </c>
      <c r="BQ7" s="24" t="s">
        <v>102</v>
      </c>
      <c r="BR7" s="24" t="s">
        <v>102</v>
      </c>
      <c r="BS7" s="24" t="s">
        <v>102</v>
      </c>
      <c r="BT7" s="24" t="s">
        <v>102</v>
      </c>
      <c r="BU7" s="24">
        <v>30.03</v>
      </c>
      <c r="BV7" s="24" t="s">
        <v>102</v>
      </c>
      <c r="BW7" s="24" t="s">
        <v>102</v>
      </c>
      <c r="BX7" s="24" t="s">
        <v>102</v>
      </c>
      <c r="BY7" s="24" t="s">
        <v>102</v>
      </c>
      <c r="BZ7" s="24">
        <v>52.05</v>
      </c>
      <c r="CA7" s="24">
        <v>56.93</v>
      </c>
      <c r="CB7" s="24" t="s">
        <v>102</v>
      </c>
      <c r="CC7" s="24" t="s">
        <v>102</v>
      </c>
      <c r="CD7" s="24" t="s">
        <v>102</v>
      </c>
      <c r="CE7" s="24" t="s">
        <v>102</v>
      </c>
      <c r="CF7" s="24">
        <v>776.12</v>
      </c>
      <c r="CG7" s="24" t="s">
        <v>102</v>
      </c>
      <c r="CH7" s="24" t="s">
        <v>102</v>
      </c>
      <c r="CI7" s="24" t="s">
        <v>102</v>
      </c>
      <c r="CJ7" s="24" t="s">
        <v>102</v>
      </c>
      <c r="CK7" s="24">
        <v>301.86</v>
      </c>
      <c r="CL7" s="24">
        <v>271.14999999999998</v>
      </c>
      <c r="CM7" s="24" t="s">
        <v>102</v>
      </c>
      <c r="CN7" s="24" t="s">
        <v>102</v>
      </c>
      <c r="CO7" s="24" t="s">
        <v>102</v>
      </c>
      <c r="CP7" s="24" t="s">
        <v>102</v>
      </c>
      <c r="CQ7" s="24">
        <v>12.72</v>
      </c>
      <c r="CR7" s="24" t="s">
        <v>102</v>
      </c>
      <c r="CS7" s="24" t="s">
        <v>102</v>
      </c>
      <c r="CT7" s="24" t="s">
        <v>102</v>
      </c>
      <c r="CU7" s="24" t="s">
        <v>102</v>
      </c>
      <c r="CV7" s="24">
        <v>46.25</v>
      </c>
      <c r="CW7" s="24">
        <v>49.87</v>
      </c>
      <c r="CX7" s="24" t="s">
        <v>102</v>
      </c>
      <c r="CY7" s="24" t="s">
        <v>102</v>
      </c>
      <c r="CZ7" s="24" t="s">
        <v>102</v>
      </c>
      <c r="DA7" s="24" t="s">
        <v>102</v>
      </c>
      <c r="DB7" s="24">
        <v>79.02</v>
      </c>
      <c r="DC7" s="24" t="s">
        <v>102</v>
      </c>
      <c r="DD7" s="24" t="s">
        <v>102</v>
      </c>
      <c r="DE7" s="24" t="s">
        <v>102</v>
      </c>
      <c r="DF7" s="24" t="s">
        <v>102</v>
      </c>
      <c r="DG7" s="24">
        <v>83.96</v>
      </c>
      <c r="DH7" s="24">
        <v>87.54</v>
      </c>
      <c r="DI7" s="24" t="s">
        <v>102</v>
      </c>
      <c r="DJ7" s="24" t="s">
        <v>102</v>
      </c>
      <c r="DK7" s="24" t="s">
        <v>102</v>
      </c>
      <c r="DL7" s="24" t="s">
        <v>102</v>
      </c>
      <c r="DM7" s="24">
        <v>3.81</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2024-12-19T01:29:43Z</dcterms:created>
  <dcterms:modified xsi:type="dcterms:W3CDTF">2025-01-24T02:02:08Z</dcterms:modified>
  <cp:category/>
</cp:coreProperties>
</file>