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6\205621 木島平村\"/>
    </mc:Choice>
  </mc:AlternateContent>
  <xr:revisionPtr revIDLastSave="0" documentId="13_ncr:1_{59ECE21E-07AB-4B43-BDEA-E0D259809B83}" xr6:coauthVersionLast="36" xr6:coauthVersionMax="36" xr10:uidLastSave="{00000000-0000-0000-0000-000000000000}"/>
  <workbookProtection workbookAlgorithmName="SHA-512" workbookHashValue="nek4FjBd/X3BeuPvlYNcdGELoRQXLu5NEBwp65qbKxevllyWHE2aAFgeV9de7qx2KOJgvy7dbP92QwuJTrME5A==" workbookSaltValue="m64rYkuApR92EEgqmq7I9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I10" i="4" s="1"/>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F85" i="4"/>
  <c r="BB10" i="4"/>
  <c r="AL10" i="4"/>
  <c r="W10" i="4"/>
  <c r="P10" i="4"/>
  <c r="BB8" i="4"/>
  <c r="AT8" i="4"/>
  <c r="AL8" i="4"/>
  <c r="W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<sst xmlns="http://schemas.openxmlformats.org/spreadsheetml/2006/main" count="228" uniqueCount="112">
  <si>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</si>
  <si>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</si>
  <si>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</si>
  <si>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</si>
  <si>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</si>
  <si>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</si>
  <si>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</si>
  <si>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</si>
  <si>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</si>
  <si>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</si>
  <si>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</si>
  <si>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</si>
  <si>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</si>
  <si>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</si>
  <si>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</si>
  <si>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</si>
  <si>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</si>
  <si>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</si>
  <si>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</si>
  <si>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</si>
  <si>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</si>
  <si>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</si>
  <si>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</si>
  <si>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</si>
  <si>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</si>
  <si>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</si>
  <si>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</si>
  <si>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</si>
  <si>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</si>
  <si>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</si>
  <si>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</si>
  <si>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</si>
  <si>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</si>
  <si>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</si>
  <si>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</si>
  <si>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</si>
  <si>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</si>
  <si>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</si>
  <si>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</si>
  <si>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</si>
  <si>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</si>
  <si>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</si>
  <si>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</si>
  <si>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</si>
  <si>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</si>
  <si>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</si>
  <si>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</si>
  <si>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</si>
  <si>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</si>
  <si>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</si>
  <si>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</si>
  <si>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</si>
  <si>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</si>
  <si>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</si>
  <si>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</si>
  <si>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</si>
  <si>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</si>
  <si>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</si>
  <si>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</si>
  <si>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</si>
  <si>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</si>
  <si>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</si>
  <si>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</si>
  <si>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</si>
  <si>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</si>
  <si>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</si>
  <si>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</si>
  <si>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</si>
  <si>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</si>
  <si>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</si>
  <si>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</si>
  <si>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</si>
  <si>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</si>
  <si>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</si>
  <si>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</si>
  <si>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</si>
  <si>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</si>
  <si>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</si>
  <si>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</si>
  <si>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</si>
  <si>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</si>
  <si>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</si>
  <si>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</si>
  <si>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</si>
  <si>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</si>
  <si>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</si>
  <si>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</si>
  <si>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</si>
  <si>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</si>
  <si>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</si>
  <si>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</si>
  <si>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</si>
  <si>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</si>
  <si>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</si>
  <si>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</si>
  <si>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</si>
  <si>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</si>
  <si>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</si>
  <si>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</si>
  <si>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</si>
  <si>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</si>
  <si>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</si>
  <si>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</si>
  <si>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</si>
  <si>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</si>
  <si>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</si>
  <si>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</si>
  <si>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</si>
  <si>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</si>
  <si>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は、②管路経年化率が31.32%と前年度に引き続き全国及び類似団体の平均を上回るとともに、①有形固定資産減価償却率も63.01％と平均を上回って高い水準となっており、耐用年数に近い又はこれを経過した施設が年々増加していることを示しています。
　加えて、③管路更新率が依然低い水準にあることから、敷設替えなどによる管路の更新を含めた施設全体の計画的な更新、安定した給水量を確保するための水源開発等が今後の課題となっています。</t>
    <rPh sb="25" eb="26">
      <t>ド</t>
    </rPh>
    <rPh sb="27" eb="28">
      <t>ヒ</t>
    </rPh>
    <rPh sb="29" eb="30">
      <t>ツヅ</t>
    </rPh>
    <rPh sb="71" eb="73">
      <t>ヘイキン</t>
    </rPh>
    <phoneticPr fontId="4"/>
  </si>
  <si>
    <t>　水道事業では、令和5年度より法適用した簡易水道事業との会計統合を行ったため、令和4年度以前の数値との単純比較は困難ですが、①経常収支比率は116.48%となり前年度に比べ7.69ポイント低下したものの、全国及び類似団体の平均を上回る水準を維持しています。また、②累積欠損金比率が0％を維持していること、③流動比率が平均を上回っていることからも、単年度の経常収支は安定して黒字を維持できており経営状態が比較的安定しているものと考えられます。
　これは、⑥給水原価が176.97円と平均に比べ低く抑えられている一方で、⑤料金回収率は114.82％と平均と比較して高い水準を保っており、経費を抑制しつつ料金収入で経費を賄うことができている裏付けとなっています。
　しかし⑦施設利用率、⑧有収率ともに全国平均を下回っていることから、漏水や給水人口の減少が配水量の減少に影響していると考えられ、長期的には給水収益（料金収入）の減少につながることが懸念されます（なお⑦施設利用率は、前年度に比べて16.43ポイントと大幅に低下していますが、これは施設利用率が低かった簡易水道事業を、法適用に伴い会計統合したことが主な要因と考えられます）。
　また、④企業債残高対給水収益率は類似団体平均を下回っているものの全国平均を上回る水準にあり、今後も設備更新に伴う借り入れを継続的に行う必要があることから、企業債償還金の増加が経営状態に影響することが懸念されます。</t>
    <rPh sb="8" eb="10">
      <t>レイワ</t>
    </rPh>
    <rPh sb="11" eb="13">
      <t>ネンド</t>
    </rPh>
    <rPh sb="15" eb="16">
      <t>ホウ</t>
    </rPh>
    <rPh sb="16" eb="18">
      <t>テキヨウ</t>
    </rPh>
    <rPh sb="20" eb="22">
      <t>カンイ</t>
    </rPh>
    <rPh sb="22" eb="24">
      <t>スイドウ</t>
    </rPh>
    <rPh sb="24" eb="26">
      <t>ジギョウ</t>
    </rPh>
    <rPh sb="28" eb="32">
      <t>カイケイトウゴウ</t>
    </rPh>
    <rPh sb="33" eb="34">
      <t>オコナ</t>
    </rPh>
    <rPh sb="39" eb="41">
      <t>ネンド</t>
    </rPh>
    <rPh sb="44" eb="46">
      <t>スウチ</t>
    </rPh>
    <rPh sb="48" eb="50">
      <t>タンジュン</t>
    </rPh>
    <rPh sb="50" eb="52">
      <t>ヒカク</t>
    </rPh>
    <rPh sb="53" eb="55">
      <t>コンナン</t>
    </rPh>
    <rPh sb="468" eb="470">
      <t>シセツ</t>
    </rPh>
    <rPh sb="470" eb="473">
      <t>リヨウリツ</t>
    </rPh>
    <rPh sb="474" eb="475">
      <t>ヒク</t>
    </rPh>
    <rPh sb="486" eb="487">
      <t>ホウ</t>
    </rPh>
    <rPh sb="487" eb="489">
      <t>テキヨウ</t>
    </rPh>
    <rPh sb="490" eb="491">
      <t>トモナ</t>
    </rPh>
    <rPh sb="492" eb="496">
      <t>カイケイトウゴウ</t>
    </rPh>
    <rPh sb="501" eb="502">
      <t>オモ</t>
    </rPh>
    <rPh sb="503" eb="505">
      <t>ヨウイン</t>
    </rPh>
    <rPh sb="506" eb="507">
      <t>カンガ</t>
    </rPh>
    <phoneticPr fontId="4"/>
  </si>
  <si>
    <t>　上記の分析から、水道事業の経営状態は、現状では比較的良好な状態を維持していると考えられます。一方で、諸物価の高騰、老朽化に伴って近い将来見込まれる管路などの施設更新や維持管理に伴う費用の増加、給水人口の減少による給水収益（料金収入）の減少などに備えるため、一層の経費削減を進めるとともに、過剰な設備の見直しを含めた計画的な施設更新、業務運営の効率化、安定供給に向けた水源確保などに取り組む必要があります。</t>
    <rPh sb="51" eb="54">
      <t>ショブッカ</t>
    </rPh>
    <rPh sb="55" eb="57">
      <t>コウトウ</t>
    </rPh>
    <rPh sb="62" eb="63">
      <t>トモナ</t>
    </rPh>
    <rPh sb="148" eb="150">
      <t>セツビ</t>
    </rPh>
    <rPh sb="162" eb="164">
      <t>シセツ</t>
    </rPh>
    <rPh sb="167" eb="169">
      <t>ギョウム</t>
    </rPh>
    <rPh sb="169" eb="171">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</si>
</sst>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0.56000000000000005</c:v>
                </c:pt>
                <c:pt idx="2">
                  <c:v>0.09</c:v>
                </c:pt>
                <c:pt idx="3">
                  <c:v>0.31</c:v>
                </c:pt>
                <c:pt idx="4">
                  <c:v>0.11</c:v>
                </c:pt>
              </c:numCache>
            </c:numRef>
          </c:val>
          <c:extLst>
            <c:ext xmlns:c16="http://schemas.microsoft.com/office/drawing/2014/chart" uri="{C3380CC4-5D6E-409C-BE32-E72D297353CC}">
              <c16:uniqueId val="{00000000-5D46-4FED-9D30-11F27E43EF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5D46-4FED-9D30-11F27E43EF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45.15</c:v>
                </c:pt>
                <c:pt idx="1">
                  <c:v>46.61</c:v>
                </c:pt>
                <c:pt idx="2">
                  <c:v>43.87</c:v>
                </c:pt>
                <c:pt idx="3">
                  <c:v>45.73</c:v>
                </c:pt>
                <c:pt idx="4">
                  <c:v>29.3</c:v>
                </c:pt>
              </c:numCache>
            </c:numRef>
          </c:val>
          <c:extLst>
            <c:ext xmlns:c16="http://schemas.microsoft.com/office/drawing/2014/chart" uri="{C3380CC4-5D6E-409C-BE32-E72D297353CC}">
              <c16:uniqueId val="{00000000-99F2-46C7-AE7D-FF4B8B67DC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99F2-46C7-AE7D-FF4B8B67DC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88.16</c:v>
                </c:pt>
                <c:pt idx="1">
                  <c:v>84.35</c:v>
                </c:pt>
                <c:pt idx="2">
                  <c:v>81.349999999999994</c:v>
                </c:pt>
                <c:pt idx="3">
                  <c:v>76.53</c:v>
                </c:pt>
                <c:pt idx="4">
                  <c:v>87.32</c:v>
                </c:pt>
              </c:numCache>
            </c:numRef>
          </c:val>
          <c:extLst>
            <c:ext xmlns:c16="http://schemas.microsoft.com/office/drawing/2014/chart" uri="{C3380CC4-5D6E-409C-BE32-E72D297353CC}">
              <c16:uniqueId val="{00000000-D766-4F80-AAC5-35FA5E4487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D766-4F80-AAC5-35FA5E4487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134.69999999999999</c:v>
                </c:pt>
                <c:pt idx="1">
                  <c:v>132.57</c:v>
                </c:pt>
                <c:pt idx="2">
                  <c:v>141.59</c:v>
                </c:pt>
                <c:pt idx="3">
                  <c:v>124.17</c:v>
                </c:pt>
                <c:pt idx="4">
                  <c:v>116.48</c:v>
                </c:pt>
              </c:numCache>
            </c:numRef>
          </c:val>
          <c:extLst>
            <c:ext xmlns:c16="http://schemas.microsoft.com/office/drawing/2014/chart" uri="{C3380CC4-5D6E-409C-BE32-E72D297353CC}">
              <c16:uniqueId val="{00000000-D01F-4E0C-9D35-DAAC9B6204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D01F-4E0C-9D35-DAAC9B6204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65.599999999999994</c:v>
                </c:pt>
                <c:pt idx="1">
                  <c:v>67.010000000000005</c:v>
                </c:pt>
                <c:pt idx="2">
                  <c:v>67.16</c:v>
                </c:pt>
                <c:pt idx="3">
                  <c:v>65.31</c:v>
                </c:pt>
                <c:pt idx="4">
                  <c:v>63.01</c:v>
                </c:pt>
              </c:numCache>
            </c:numRef>
          </c:val>
          <c:extLst>
            <c:ext xmlns:c16="http://schemas.microsoft.com/office/drawing/2014/chart" uri="{C3380CC4-5D6E-409C-BE32-E72D297353CC}">
              <c16:uniqueId val="{00000000-09CA-42D8-B64D-2CEA12EC01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09CA-42D8-B64D-2CEA12EC01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16.59</c:v>
                </c:pt>
                <c:pt idx="1">
                  <c:v>20.239999999999998</c:v>
                </c:pt>
                <c:pt idx="2">
                  <c:v>24.68</c:v>
                </c:pt>
                <c:pt idx="3">
                  <c:v>30.08</c:v>
                </c:pt>
                <c:pt idx="4">
                  <c:v>31.32</c:v>
                </c:pt>
              </c:numCache>
            </c:numRef>
          </c:val>
          <c:extLst>
            <c:ext xmlns:c16="http://schemas.microsoft.com/office/drawing/2014/chart" uri="{C3380CC4-5D6E-409C-BE32-E72D297353CC}">
              <c16:uniqueId val="{00000000-62D8-4F40-840E-95690D0697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62D8-4F40-840E-95690D0697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D0-4A91-9B8F-D11A9E025F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80D0-4A91-9B8F-D11A9E025F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1925.13</c:v>
                </c:pt>
                <c:pt idx="1">
                  <c:v>1590.79</c:v>
                </c:pt>
                <c:pt idx="2">
                  <c:v>1976.29</c:v>
                </c:pt>
                <c:pt idx="3">
                  <c:v>488.55</c:v>
                </c:pt>
                <c:pt idx="4">
                  <c:v>1723.34</c:v>
                </c:pt>
              </c:numCache>
            </c:numRef>
          </c:val>
          <c:extLst>
            <c:ext xmlns:c16="http://schemas.microsoft.com/office/drawing/2014/chart" uri="{C3380CC4-5D6E-409C-BE32-E72D297353CC}">
              <c16:uniqueId val="{00000000-F729-4E5B-8910-66D84A2311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F729-4E5B-8910-66D84A2311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261.31</c:v>
                </c:pt>
                <c:pt idx="1">
                  <c:v>262.39</c:v>
                </c:pt>
                <c:pt idx="2">
                  <c:v>273.17</c:v>
                </c:pt>
                <c:pt idx="3">
                  <c:v>366.99</c:v>
                </c:pt>
                <c:pt idx="4">
                  <c:v>350.4</c:v>
                </c:pt>
              </c:numCache>
            </c:numRef>
          </c:val>
          <c:extLst>
            <c:ext xmlns:c16="http://schemas.microsoft.com/office/drawing/2014/chart" uri="{C3380CC4-5D6E-409C-BE32-E72D297353CC}">
              <c16:uniqueId val="{00000000-8497-4877-B507-0FAE0F31A2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8497-4877-B507-0FAE0F31A2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129.79</c:v>
                </c:pt>
                <c:pt idx="1">
                  <c:v>133.71</c:v>
                </c:pt>
                <c:pt idx="2">
                  <c:v>144</c:v>
                </c:pt>
                <c:pt idx="3">
                  <c:v>122.51</c:v>
                </c:pt>
                <c:pt idx="4">
                  <c:v>114.82</c:v>
                </c:pt>
              </c:numCache>
            </c:numRef>
          </c:val>
          <c:extLst>
            <c:ext xmlns:c16="http://schemas.microsoft.com/office/drawing/2014/chart" uri="{C3380CC4-5D6E-409C-BE32-E72D297353CC}">
              <c16:uniqueId val="{00000000-95EB-48F7-9B12-0F555FD038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95EB-48F7-9B12-0F555FD038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159.02000000000001</c:v>
                </c:pt>
                <c:pt idx="1">
                  <c:v>149.33000000000001</c:v>
                </c:pt>
                <c:pt idx="2">
                  <c:v>138.79</c:v>
                </c:pt>
                <c:pt idx="3">
                  <c:v>162.51</c:v>
                </c:pt>
                <c:pt idx="4">
                  <c:v>176.97</c:v>
                </c:pt>
              </c:numCache>
            </c:numRef>
          </c:val>
          <c:extLst>
            <c:ext xmlns:c16="http://schemas.microsoft.com/office/drawing/2014/chart" uri="{C3380CC4-5D6E-409C-BE32-E72D297353CC}">
              <c16:uniqueId val="{00000000-CAF1-4172-BFC5-7D6F8B7FCFA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CAF1-4172-BFC5-7D6F8B7FCFA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長野県　木島平村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非設置</v>
      </c>
      <c r="AE8" s="43"/>
      <c r="AF8" s="43"/>
      <c r="AG8" s="43"/>
      <c r="AH8" s="43"/>
      <c r="AI8" s="43"/>
      <c r="AJ8" s="43"/>
      <c r="AK8" s="2"/>
      <c r="AL8" s="44">
        <f>データ!$R$6</f>
        <v>4364</v>
      </c>
      <c r="AM8" s="44"/>
      <c r="AN8" s="44"/>
      <c r="AO8" s="44"/>
      <c r="AP8" s="44"/>
      <c r="AQ8" s="44"/>
      <c r="AR8" s="44"/>
      <c r="AS8" s="44"/>
      <c r="AT8" s="45">
        <f>データ!$S$6</f>
        <v>265.89999999999998</v>
      </c>
      <c r="AU8" s="46"/>
      <c r="AV8" s="46"/>
      <c r="AW8" s="46"/>
      <c r="AX8" s="46"/>
      <c r="AY8" s="46"/>
      <c r="AZ8" s="46"/>
      <c r="BA8" s="46"/>
      <c r="BB8" s="47">
        <f>データ!$T$6</f>
        <v>16.41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74.36</v>
      </c>
      <c r="J10" s="46"/>
      <c r="K10" s="46"/>
      <c r="L10" s="46"/>
      <c r="M10" s="46"/>
      <c r="N10" s="46"/>
      <c r="O10" s="80"/>
      <c r="P10" s="47">
        <f>データ!$P$6</f>
        <v>102.05</v>
      </c>
      <c r="Q10" s="47"/>
      <c r="R10" s="47"/>
      <c r="S10" s="47"/>
      <c r="T10" s="47"/>
      <c r="U10" s="47"/>
      <c r="V10" s="47"/>
      <c r="W10" s="44">
        <f>データ!$Q$6</f>
        <v>4004</v>
      </c>
      <c r="X10" s="44"/>
      <c r="Y10" s="44"/>
      <c r="Z10" s="44"/>
      <c r="AA10" s="44"/>
      <c r="AB10" s="44"/>
      <c r="AC10" s="44"/>
      <c r="AD10" s="2"/>
      <c r="AE10" s="2"/>
      <c r="AF10" s="2"/>
      <c r="AG10" s="2"/>
      <c r="AH10" s="2"/>
      <c r="AI10" s="2"/>
      <c r="AJ10" s="2"/>
      <c r="AK10" s="2"/>
      <c r="AL10" s="44">
        <f>データ!$U$6</f>
        <v>4391</v>
      </c>
      <c r="AM10" s="44"/>
      <c r="AN10" s="44"/>
      <c r="AO10" s="44"/>
      <c r="AP10" s="44"/>
      <c r="AQ10" s="44"/>
      <c r="AR10" s="44"/>
      <c r="AS10" s="44"/>
      <c r="AT10" s="45">
        <f>データ!$V$6</f>
        <v>9.89</v>
      </c>
      <c r="AU10" s="46"/>
      <c r="AV10" s="46"/>
      <c r="AW10" s="46"/>
      <c r="AX10" s="46"/>
      <c r="AY10" s="46"/>
      <c r="AZ10" s="46"/>
      <c r="BA10" s="46"/>
      <c r="BB10" s="47">
        <f>データ!$W$6</f>
        <v>443.98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OZ2E3nwnKYM/ijj3mQm0fFmqkBC3ea5zKeNJE9Exu9spBSmjn0ax5z9VB72hlU7i+/2OHiDnmg1nVibj/6zeg==" saltValue="/iz8YO8lL8Cf/cpeRGv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205621</v>
      </c>
      <c r="D6" s="20">
        <f t="shared" si="3"/>
        <v>46</v>
      </c>
      <c r="E6" s="20">
        <f t="shared" si="3"/>
        <v>1</v>
      </c>
      <c r="F6" s="20">
        <f t="shared" si="3"/>
        <v>0</v>
      </c>
      <c r="G6" s="20">
        <f t="shared" si="3"/>
        <v>1</v>
      </c>
      <c r="H6" s="20" t="str">
        <f t="shared" si="3"/>
        <v>長野県　木島平村</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74.36</v>
      </c>
      <c r="P6" s="21">
        <f t="shared" si="3"/>
        <v>102.05</v>
      </c>
      <c r="Q6" s="21">
        <f t="shared" si="3"/>
        <v>4004</v>
      </c>
      <c r="R6" s="21">
        <f t="shared" si="3"/>
        <v>4364</v>
      </c>
      <c r="S6" s="21">
        <f t="shared" si="3"/>
        <v>265.89999999999998</v>
      </c>
      <c r="T6" s="21">
        <f t="shared" si="3"/>
        <v>16.41</v>
      </c>
      <c r="U6" s="21">
        <f t="shared" si="3"/>
        <v>4391</v>
      </c>
      <c r="V6" s="21">
        <f t="shared" si="3"/>
        <v>9.89</v>
      </c>
      <c r="W6" s="21">
        <f t="shared" si="3"/>
        <v>443.98</v>
      </c>
      <c r="X6" s="22">
        <f>IF(X7="",NA(),X7)</f>
        <v>134.69999999999999</v>
      </c>
      <c r="Y6" s="22">
        <f t="shared" ref="Y6:AG6" si="4">IF(Y7="",NA(),Y7)</f>
        <v>132.57</v>
      </c>
      <c r="Z6" s="22">
        <f t="shared" si="4"/>
        <v>141.59</v>
      </c>
      <c r="AA6" s="22">
        <f t="shared" si="4"/>
        <v>124.17</v>
      </c>
      <c r="AB6" s="22">
        <f t="shared" si="4"/>
        <v>116.48</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1925.13</v>
      </c>
      <c r="AU6" s="22">
        <f t="shared" ref="AU6:BC6" si="6">IF(AU7="",NA(),AU7)</f>
        <v>1590.79</v>
      </c>
      <c r="AV6" s="22">
        <f t="shared" si="6"/>
        <v>1976.29</v>
      </c>
      <c r="AW6" s="22">
        <f t="shared" si="6"/>
        <v>488.55</v>
      </c>
      <c r="AX6" s="22">
        <f t="shared" si="6"/>
        <v>1723.34</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261.31</v>
      </c>
      <c r="BF6" s="22">
        <f t="shared" ref="BF6:BN6" si="7">IF(BF7="",NA(),BF7)</f>
        <v>262.39</v>
      </c>
      <c r="BG6" s="22">
        <f t="shared" si="7"/>
        <v>273.17</v>
      </c>
      <c r="BH6" s="22">
        <f t="shared" si="7"/>
        <v>366.99</v>
      </c>
      <c r="BI6" s="22">
        <f t="shared" si="7"/>
        <v>350.4</v>
      </c>
      <c r="BJ6" s="22">
        <f t="shared" si="7"/>
        <v>540.38</v>
      </c>
      <c r="BK6" s="22">
        <f t="shared" si="7"/>
        <v>556.47</v>
      </c>
      <c r="BL6" s="22">
        <f t="shared" si="7"/>
        <v>564.99</v>
      </c>
      <c r="BM6" s="22">
        <f t="shared" si="7"/>
        <v>631.39</v>
      </c>
      <c r="BN6" s="22">
        <f t="shared" si="7"/>
        <v>625.11</v>
      </c>
      <c r="BO6" s="21" t="str">
        <f>IF(BO7="","",IF(BO7="-","【-】","【"&amp;SUBSTITUTE(TEXT(BO7,"#,##0.00"),"-","△")&amp;"】"))</f>
        <v>【265.93】</v>
      </c>
      <c r="BP6" s="22">
        <f>IF(BP7="",NA(),BP7)</f>
        <v>129.79</v>
      </c>
      <c r="BQ6" s="22">
        <f t="shared" ref="BQ6:BY6" si="8">IF(BQ7="",NA(),BQ7)</f>
        <v>133.71</v>
      </c>
      <c r="BR6" s="22">
        <f t="shared" si="8"/>
        <v>144</v>
      </c>
      <c r="BS6" s="22">
        <f t="shared" si="8"/>
        <v>122.51</v>
      </c>
      <c r="BT6" s="22">
        <f t="shared" si="8"/>
        <v>114.82</v>
      </c>
      <c r="BU6" s="22">
        <f t="shared" si="8"/>
        <v>83.22</v>
      </c>
      <c r="BV6" s="22">
        <f t="shared" si="8"/>
        <v>78.67</v>
      </c>
      <c r="BW6" s="22">
        <f t="shared" si="8"/>
        <v>80.56</v>
      </c>
      <c r="BX6" s="22">
        <f t="shared" si="8"/>
        <v>76.55</v>
      </c>
      <c r="BY6" s="22">
        <f t="shared" si="8"/>
        <v>77.739999999999995</v>
      </c>
      <c r="BZ6" s="21" t="str">
        <f>IF(BZ7="","",IF(BZ7="-","【-】","【"&amp;SUBSTITUTE(TEXT(BZ7,"#,##0.00"),"-","△")&amp;"】"))</f>
        <v>【97.82】</v>
      </c>
      <c r="CA6" s="22">
        <f>IF(CA7="",NA(),CA7)</f>
        <v>159.02000000000001</v>
      </c>
      <c r="CB6" s="22">
        <f t="shared" ref="CB6:CJ6" si="9">IF(CB7="",NA(),CB7)</f>
        <v>149.33000000000001</v>
      </c>
      <c r="CC6" s="22">
        <f t="shared" si="9"/>
        <v>138.79</v>
      </c>
      <c r="CD6" s="22">
        <f t="shared" si="9"/>
        <v>162.51</v>
      </c>
      <c r="CE6" s="22">
        <f t="shared" si="9"/>
        <v>176.97</v>
      </c>
      <c r="CF6" s="22">
        <f t="shared" si="9"/>
        <v>234.17</v>
      </c>
      <c r="CG6" s="22">
        <f t="shared" si="9"/>
        <v>257.95</v>
      </c>
      <c r="CH6" s="22">
        <f t="shared" si="9"/>
        <v>260.87</v>
      </c>
      <c r="CI6" s="22">
        <f t="shared" si="9"/>
        <v>269.25</v>
      </c>
      <c r="CJ6" s="22">
        <f t="shared" si="9"/>
        <v>274.94</v>
      </c>
      <c r="CK6" s="21" t="str">
        <f>IF(CK7="","",IF(CK7="-","【-】","【"&amp;SUBSTITUTE(TEXT(CK7,"#,##0.00"),"-","△")&amp;"】"))</f>
        <v>【177.56】</v>
      </c>
      <c r="CL6" s="22">
        <f>IF(CL7="",NA(),CL7)</f>
        <v>45.15</v>
      </c>
      <c r="CM6" s="22">
        <f t="shared" ref="CM6:CU6" si="10">IF(CM7="",NA(),CM7)</f>
        <v>46.61</v>
      </c>
      <c r="CN6" s="22">
        <f t="shared" si="10"/>
        <v>43.87</v>
      </c>
      <c r="CO6" s="22">
        <f t="shared" si="10"/>
        <v>45.73</v>
      </c>
      <c r="CP6" s="22">
        <f t="shared" si="10"/>
        <v>29.3</v>
      </c>
      <c r="CQ6" s="22">
        <f t="shared" si="10"/>
        <v>41.06</v>
      </c>
      <c r="CR6" s="22">
        <f t="shared" si="10"/>
        <v>39.94</v>
      </c>
      <c r="CS6" s="22">
        <f t="shared" si="10"/>
        <v>40.19</v>
      </c>
      <c r="CT6" s="22">
        <f t="shared" si="10"/>
        <v>41.14</v>
      </c>
      <c r="CU6" s="22">
        <f t="shared" si="10"/>
        <v>41.02</v>
      </c>
      <c r="CV6" s="21" t="str">
        <f>IF(CV7="","",IF(CV7="-","【-】","【"&amp;SUBSTITUTE(TEXT(CV7,"#,##0.00"),"-","△")&amp;"】"))</f>
        <v>【59.81】</v>
      </c>
      <c r="CW6" s="22">
        <f>IF(CW7="",NA(),CW7)</f>
        <v>88.16</v>
      </c>
      <c r="CX6" s="22">
        <f t="shared" ref="CX6:DF6" si="11">IF(CX7="",NA(),CX7)</f>
        <v>84.35</v>
      </c>
      <c r="CY6" s="22">
        <f t="shared" si="11"/>
        <v>81.349999999999994</v>
      </c>
      <c r="CZ6" s="22">
        <f t="shared" si="11"/>
        <v>76.53</v>
      </c>
      <c r="DA6" s="22">
        <f t="shared" si="11"/>
        <v>87.32</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65.599999999999994</v>
      </c>
      <c r="DI6" s="22">
        <f t="shared" ref="DI6:DQ6" si="12">IF(DI7="",NA(),DI7)</f>
        <v>67.010000000000005</v>
      </c>
      <c r="DJ6" s="22">
        <f t="shared" si="12"/>
        <v>67.16</v>
      </c>
      <c r="DK6" s="22">
        <f t="shared" si="12"/>
        <v>65.31</v>
      </c>
      <c r="DL6" s="22">
        <f t="shared" si="12"/>
        <v>63.01</v>
      </c>
      <c r="DM6" s="22">
        <f t="shared" si="12"/>
        <v>52.73</v>
      </c>
      <c r="DN6" s="22">
        <f t="shared" si="12"/>
        <v>53.25</v>
      </c>
      <c r="DO6" s="22">
        <f t="shared" si="12"/>
        <v>53.4</v>
      </c>
      <c r="DP6" s="22">
        <f t="shared" si="12"/>
        <v>52.14</v>
      </c>
      <c r="DQ6" s="22">
        <f t="shared" si="12"/>
        <v>53.49</v>
      </c>
      <c r="DR6" s="21" t="str">
        <f>IF(DR7="","",IF(DR7="-","【-】","【"&amp;SUBSTITUTE(TEXT(DR7,"#,##0.00"),"-","△")&amp;"】"))</f>
        <v>【52.02】</v>
      </c>
      <c r="DS6" s="22">
        <f>IF(DS7="",NA(),DS7)</f>
        <v>16.59</v>
      </c>
      <c r="DT6" s="22">
        <f t="shared" ref="DT6:EB6" si="13">IF(DT7="",NA(),DT7)</f>
        <v>20.239999999999998</v>
      </c>
      <c r="DU6" s="22">
        <f t="shared" si="13"/>
        <v>24.68</v>
      </c>
      <c r="DV6" s="22">
        <f t="shared" si="13"/>
        <v>30.08</v>
      </c>
      <c r="DW6" s="22">
        <f t="shared" si="13"/>
        <v>31.32</v>
      </c>
      <c r="DX6" s="22">
        <f t="shared" si="13"/>
        <v>19.91</v>
      </c>
      <c r="DY6" s="22">
        <f t="shared" si="13"/>
        <v>23.02</v>
      </c>
      <c r="DZ6" s="22">
        <f t="shared" si="13"/>
        <v>21.86</v>
      </c>
      <c r="EA6" s="22">
        <f t="shared" si="13"/>
        <v>21.01</v>
      </c>
      <c r="EB6" s="22">
        <f t="shared" si="13"/>
        <v>21.96</v>
      </c>
      <c r="EC6" s="21" t="str">
        <f>IF(EC7="","",IF(EC7="-","【-】","【"&amp;SUBSTITUTE(TEXT(EC7,"#,##0.00"),"-","△")&amp;"】"))</f>
        <v>【25.37】</v>
      </c>
      <c r="ED6" s="21">
        <f>IF(ED7="",NA(),ED7)</f>
        <v>0</v>
      </c>
      <c r="EE6" s="22">
        <f t="shared" ref="EE6:EM6" si="14">IF(EE7="",NA(),EE7)</f>
        <v>0.56000000000000005</v>
      </c>
      <c r="EF6" s="22">
        <f t="shared" si="14"/>
        <v>0.09</v>
      </c>
      <c r="EG6" s="22">
        <f t="shared" si="14"/>
        <v>0.31</v>
      </c>
      <c r="EH6" s="22">
        <f t="shared" si="14"/>
        <v>0.11</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205621</v>
      </c>
      <c r="D7" s="24">
        <v>46</v>
      </c>
      <c r="E7" s="24">
        <v>1</v>
      </c>
      <c r="F7" s="24">
        <v>0</v>
      </c>
      <c r="G7" s="24">
        <v>1</v>
      </c>
      <c r="H7" s="24" t="s">
        <v>92</v>
      </c>
      <c r="I7" s="24" t="s">
        <v>93</v>
      </c>
      <c r="J7" s="24" t="s">
        <v>94</v>
      </c>
      <c r="K7" s="24" t="s">
        <v>95</v>
      </c>
      <c r="L7" s="24" t="s">
        <v>96</v>
      </c>
      <c r="M7" s="24" t="s">
        <v>97</v>
      </c>
      <c r="N7" s="25" t="s">
        <v>98</v>
      </c>
      <c r="O7" s="25">
        <v>74.36</v>
      </c>
      <c r="P7" s="25">
        <v>102.05</v>
      </c>
      <c r="Q7" s="25">
        <v>4004</v>
      </c>
      <c r="R7" s="25">
        <v>4364</v>
      </c>
      <c r="S7" s="25">
        <v>265.89999999999998</v>
      </c>
      <c r="T7" s="25">
        <v>16.41</v>
      </c>
      <c r="U7" s="25">
        <v>4391</v>
      </c>
      <c r="V7" s="25">
        <v>9.89</v>
      </c>
      <c r="W7" s="25">
        <v>443.98</v>
      </c>
      <c r="X7" s="25">
        <v>134.69999999999999</v>
      </c>
      <c r="Y7" s="25">
        <v>132.57</v>
      </c>
      <c r="Z7" s="25">
        <v>141.59</v>
      </c>
      <c r="AA7" s="25">
        <v>124.17</v>
      </c>
      <c r="AB7" s="25">
        <v>116.48</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1925.13</v>
      </c>
      <c r="AU7" s="25">
        <v>1590.79</v>
      </c>
      <c r="AV7" s="25">
        <v>1976.29</v>
      </c>
      <c r="AW7" s="25">
        <v>488.55</v>
      </c>
      <c r="AX7" s="25">
        <v>1723.34</v>
      </c>
      <c r="AY7" s="25">
        <v>348.88</v>
      </c>
      <c r="AZ7" s="25">
        <v>381.07</v>
      </c>
      <c r="BA7" s="25">
        <v>367.4</v>
      </c>
      <c r="BB7" s="25">
        <v>345.42</v>
      </c>
      <c r="BC7" s="25">
        <v>315.60000000000002</v>
      </c>
      <c r="BD7" s="25">
        <v>243.36</v>
      </c>
      <c r="BE7" s="25">
        <v>261.31</v>
      </c>
      <c r="BF7" s="25">
        <v>262.39</v>
      </c>
      <c r="BG7" s="25">
        <v>273.17</v>
      </c>
      <c r="BH7" s="25">
        <v>366.99</v>
      </c>
      <c r="BI7" s="25">
        <v>350.4</v>
      </c>
      <c r="BJ7" s="25">
        <v>540.38</v>
      </c>
      <c r="BK7" s="25">
        <v>556.47</v>
      </c>
      <c r="BL7" s="25">
        <v>564.99</v>
      </c>
      <c r="BM7" s="25">
        <v>631.39</v>
      </c>
      <c r="BN7" s="25">
        <v>625.11</v>
      </c>
      <c r="BO7" s="25">
        <v>265.93</v>
      </c>
      <c r="BP7" s="25">
        <v>129.79</v>
      </c>
      <c r="BQ7" s="25">
        <v>133.71</v>
      </c>
      <c r="BR7" s="25">
        <v>144</v>
      </c>
      <c r="BS7" s="25">
        <v>122.51</v>
      </c>
      <c r="BT7" s="25">
        <v>114.82</v>
      </c>
      <c r="BU7" s="25">
        <v>83.22</v>
      </c>
      <c r="BV7" s="25">
        <v>78.67</v>
      </c>
      <c r="BW7" s="25">
        <v>80.56</v>
      </c>
      <c r="BX7" s="25">
        <v>76.55</v>
      </c>
      <c r="BY7" s="25">
        <v>77.739999999999995</v>
      </c>
      <c r="BZ7" s="25">
        <v>97.82</v>
      </c>
      <c r="CA7" s="25">
        <v>159.02000000000001</v>
      </c>
      <c r="CB7" s="25">
        <v>149.33000000000001</v>
      </c>
      <c r="CC7" s="25">
        <v>138.79</v>
      </c>
      <c r="CD7" s="25">
        <v>162.51</v>
      </c>
      <c r="CE7" s="25">
        <v>176.97</v>
      </c>
      <c r="CF7" s="25">
        <v>234.17</v>
      </c>
      <c r="CG7" s="25">
        <v>257.95</v>
      </c>
      <c r="CH7" s="25">
        <v>260.87</v>
      </c>
      <c r="CI7" s="25">
        <v>269.25</v>
      </c>
      <c r="CJ7" s="25">
        <v>274.94</v>
      </c>
      <c r="CK7" s="25">
        <v>177.56</v>
      </c>
      <c r="CL7" s="25">
        <v>45.15</v>
      </c>
      <c r="CM7" s="25">
        <v>46.61</v>
      </c>
      <c r="CN7" s="25">
        <v>43.87</v>
      </c>
      <c r="CO7" s="25">
        <v>45.73</v>
      </c>
      <c r="CP7" s="25">
        <v>29.3</v>
      </c>
      <c r="CQ7" s="25">
        <v>41.06</v>
      </c>
      <c r="CR7" s="25">
        <v>39.94</v>
      </c>
      <c r="CS7" s="25">
        <v>40.19</v>
      </c>
      <c r="CT7" s="25">
        <v>41.14</v>
      </c>
      <c r="CU7" s="25">
        <v>41.02</v>
      </c>
      <c r="CV7" s="25">
        <v>59.81</v>
      </c>
      <c r="CW7" s="25">
        <v>88.16</v>
      </c>
      <c r="CX7" s="25">
        <v>84.35</v>
      </c>
      <c r="CY7" s="25">
        <v>81.349999999999994</v>
      </c>
      <c r="CZ7" s="25">
        <v>76.53</v>
      </c>
      <c r="DA7" s="25">
        <v>87.32</v>
      </c>
      <c r="DB7" s="25">
        <v>72.42</v>
      </c>
      <c r="DC7" s="25">
        <v>69.41</v>
      </c>
      <c r="DD7" s="25">
        <v>71.52</v>
      </c>
      <c r="DE7" s="25">
        <v>70.42</v>
      </c>
      <c r="DF7" s="25">
        <v>69.900000000000006</v>
      </c>
      <c r="DG7" s="25">
        <v>89.42</v>
      </c>
      <c r="DH7" s="25">
        <v>65.599999999999994</v>
      </c>
      <c r="DI7" s="25">
        <v>67.010000000000005</v>
      </c>
      <c r="DJ7" s="25">
        <v>67.16</v>
      </c>
      <c r="DK7" s="25">
        <v>65.31</v>
      </c>
      <c r="DL7" s="25">
        <v>63.01</v>
      </c>
      <c r="DM7" s="25">
        <v>52.73</v>
      </c>
      <c r="DN7" s="25">
        <v>53.25</v>
      </c>
      <c r="DO7" s="25">
        <v>53.4</v>
      </c>
      <c r="DP7" s="25">
        <v>52.14</v>
      </c>
      <c r="DQ7" s="25">
        <v>53.49</v>
      </c>
      <c r="DR7" s="25">
        <v>52.02</v>
      </c>
      <c r="DS7" s="25">
        <v>16.59</v>
      </c>
      <c r="DT7" s="25">
        <v>20.239999999999998</v>
      </c>
      <c r="DU7" s="25">
        <v>24.68</v>
      </c>
      <c r="DV7" s="25">
        <v>30.08</v>
      </c>
      <c r="DW7" s="25">
        <v>31.32</v>
      </c>
      <c r="DX7" s="25">
        <v>19.91</v>
      </c>
      <c r="DY7" s="25">
        <v>23.02</v>
      </c>
      <c r="DZ7" s="25">
        <v>21.86</v>
      </c>
      <c r="EA7" s="25">
        <v>21.01</v>
      </c>
      <c r="EB7" s="25">
        <v>21.96</v>
      </c>
      <c r="EC7" s="25">
        <v>25.37</v>
      </c>
      <c r="ED7" s="25">
        <v>0</v>
      </c>
      <c r="EE7" s="25">
        <v>0.56000000000000005</v>
      </c>
      <c r="EF7" s="25">
        <v>0.09</v>
      </c>
      <c r="EG7" s="25">
        <v>0.31</v>
      </c>
      <c r="EH7" s="25">
        <v>0.11</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2024-12-11T04:59:47Z</dcterms:created>
  <dcterms:modified xsi:type="dcterms:W3CDTF">2025-01-24T02:39:02Z</dcterms:modified>
  <cp:category/>
</cp:coreProperties>
</file>