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5\205621 木島平村\"/>
    </mc:Choice>
  </mc:AlternateContent>
  <xr:revisionPtr revIDLastSave="0" documentId="13_ncr:1_{EDFCB170-DDA2-47C5-8391-5F2AF0099B13}" xr6:coauthVersionLast="36" xr6:coauthVersionMax="36" xr10:uidLastSave="{00000000-0000-0000-0000-000000000000}"/>
  <workbookProtection workbookAlgorithmName="SHA-512" workbookHashValue="Do5whRhi/r6Xuzm927W5QtlR0CrKcCuXsPF1OwEBhQATELeyUC8txukgJ6vL5P61oPAp87WBB1cEmtjYbpNsUw==" workbookSaltValue="3zSxMHdoBAy6euTtYkS2U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I10" i="4"/>
  <c r="B10"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<sst xmlns="http://schemas.openxmlformats.org/spreadsheetml/2006/main" count="236" uniqueCount="119">
  <si>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</si>
  <si>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</si>
  <si>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</si>
  <si>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</si>
  <si>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</si>
  <si>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</si>
  <si>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</si>
  <si>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</si>
  <si>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</si>
  <si>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</si>
  <si>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</si>
  <si>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</si>
  <si>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</si>
  <si>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</si>
  <si>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</si>
  <si>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</si>
  <si>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</si>
  <si>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</si>
  <si>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</si>
  <si>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</si>
  <si>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</si>
  <si>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</si>
  <si>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</si>
  <si>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</si>
  <si>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</si>
  <si>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</si>
  <si>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</si>
  <si>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</si>
  <si>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</si>
  <si>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</si>
  <si>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</si>
  <si>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</si>
  <si>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</si>
  <si>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</si>
  <si>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</si>
  <si>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</si>
  <si>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</si>
  <si>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</si>
  <si>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</si>
  <si>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</si>
  <si>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</si>
  <si>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</si>
  <si>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</si>
  <si>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</si>
  <si>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</si>
  <si>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</si>
  <si>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</si>
  <si>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</si>
  <si>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</si>
  <si>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</si>
  <si>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</si>
  <si>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</si>
  <si>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</si>
  <si>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</si>
  <si>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</si>
  <si>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</si>
  <si>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</si>
  <si>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</si>
  <si>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</si>
  <si>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</si>
  <si>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</si>
  <si>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</si>
  <si>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</si>
  <si>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</si>
  <si>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</si>
  <si>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</si>
  <si>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</si>
  <si>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</si>
  <si>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</si>
  <si>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</si>
  <si>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</si>
  <si>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</si>
  <si>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</si>
  <si>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</si>
  <si>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</si>
  <si>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</si>
  <si>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</si>
  <si>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</si>
  <si>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</si>
  <si>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</si>
  <si>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</si>
  <si>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</si>
  <si>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</si>
  <si>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</si>
  <si>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</si>
  <si>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</si>
  <si>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</si>
  <si>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</si>
  <si>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</si>
  <si>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</si>
  <si>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</si>
  <si>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</si>
  <si>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</si>
  <si>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</si>
  <si>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</si>
  <si>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</si>
  <si>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</si>
  <si>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</si>
  <si>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</si>
  <si>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</si>
  <si>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</si>
  <si>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</si>
  <si>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</si>
  <si>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</si>
  <si>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</si>
  <si>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</si>
  <si>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</si>
  <si>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</si>
  <si>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</si>
  <si>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</si>
  <si>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</si>
  <si>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</si>
  <si>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</si>
  <si>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</si>
  <si>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</si>
  <si>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</si>
  <si>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平成23年度から処理場（浄化センター）の長寿命化を図るための設備更新工事を優先的に進めており、③管渠改善率は進捗していません。
　しかし、供用開始から30年近くが経過し、老朽化が一層進む見込みであるため、今後は処理場、ポンプ場の適時適切な更新修繕による機能維持、及び敷設替えなどによる管渠の更新を計画的に進めることが課題となっています。</t>
    <rPh sb="79" eb="80">
      <t>チカ</t>
    </rPh>
    <phoneticPr fontId="4"/>
  </si>
  <si>
    <t>　上記の分析から、下水道事業の経営状態は依然として健全な状態にあるとはいえず、処理区域内の人口減少や水洗化率（新規加入）の伸び悩みによる使用料収入の減少、老朽化が進んでいく管渠及び処理場などの施設維持管理や更新費用の増加、歳出の多くを占める公債費（地方債元利償還金）の負担などにより、経営状態が一層悪化することも考えられます。
　このため、更なる経費の節減に努め、経営基盤の安定強化（企業会計の適用、広域化・共同化）に向けた対策に取り組む必要があります。</t>
    <phoneticPr fontId="4"/>
  </si>
  <si>
    <t>　下水道事業では、①収益的収支比率が前年度に比べ2.85ポイント上昇しましたが、引き続き単年度での赤字状態が続いています。これは、④企業債残高対事業規模比率が全国及び類似団体を下回っているものの依然高い水準にある（517.04％）ことから、地方債の償還金が収支を圧迫する主な要因となっているためと考えられます。
　また、令和2年度に収支状況の改善を目的として使用料の改定（基本使用料の引き上げ）を実施しましたが、令和4年度は⑤経費回収率が前年から3.52ポイント悪化し、⑥汚水処理原価も12.42円上昇して全国及び類似団体を上回っています。こうしたことなどから、依然として使用料収入で修繕費などの経費を十分に賄うことができず、一般会計からの繰入金に依存する状況になっていることが、収支を黒字化できない要因になっているものと思われます。
　一方、⑦施設使用率は平均を下回る水準で推移していますが、これは当初の計画に比べて処理区域内人口が減少していることが、主な要因と考えられます。
　また、水洗化率は普及促進に努めてきたため、平均を上回る水準を維持していますが、ここ数年は横ばいの傾向にあり、高齢者世帯等経済的理由から水洗化できない世帯が残っているものと考えられます。</t>
    <rPh sb="32" eb="34">
      <t>ジョウショウ</t>
    </rPh>
    <rPh sb="206" eb="208">
      <t>レイワ</t>
    </rPh>
    <rPh sb="209" eb="211">
      <t>ネンド</t>
    </rPh>
    <rPh sb="231" eb="233">
      <t>アッカ</t>
    </rPh>
    <rPh sb="249" eb="25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</si>
</sst>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EE-4272-8920-42949FD27E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1EE-4272-8920-42949FD27E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30.29</c:v>
                </c:pt>
                <c:pt idx="1">
                  <c:v>30.29</c:v>
                </c:pt>
                <c:pt idx="2">
                  <c:v>30.29</c:v>
                </c:pt>
                <c:pt idx="3">
                  <c:v>30.29</c:v>
                </c:pt>
                <c:pt idx="4">
                  <c:v>30.29</c:v>
                </c:pt>
              </c:numCache>
            </c:numRef>
          </c:val>
          <c:extLst>
            <c:ext xmlns:c16="http://schemas.microsoft.com/office/drawing/2014/chart" uri="{C3380CC4-5D6E-409C-BE32-E72D297353CC}">
              <c16:uniqueId val="{00000000-5556-4672-9B3E-EFB578FB2F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556-4672-9B3E-EFB578FB2F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88.53</c:v>
                </c:pt>
                <c:pt idx="1">
                  <c:v>88.56</c:v>
                </c:pt>
                <c:pt idx="2">
                  <c:v>88.57</c:v>
                </c:pt>
                <c:pt idx="3">
                  <c:v>88.56</c:v>
                </c:pt>
                <c:pt idx="4">
                  <c:v>88.55</c:v>
                </c:pt>
              </c:numCache>
            </c:numRef>
          </c:val>
          <c:extLst>
            <c:ext xmlns:c16="http://schemas.microsoft.com/office/drawing/2014/chart" uri="{C3380CC4-5D6E-409C-BE32-E72D297353CC}">
              <c16:uniqueId val="{00000000-6293-4D7E-B90A-43EE35ED89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293-4D7E-B90A-43EE35ED89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87.38</c:v>
                </c:pt>
                <c:pt idx="1">
                  <c:v>82.84</c:v>
                </c:pt>
                <c:pt idx="2">
                  <c:v>85.52</c:v>
                </c:pt>
                <c:pt idx="3">
                  <c:v>84.29</c:v>
                </c:pt>
                <c:pt idx="4">
                  <c:v>87.14</c:v>
                </c:pt>
              </c:numCache>
            </c:numRef>
          </c:val>
          <c:extLst>
            <c:ext xmlns:c16="http://schemas.microsoft.com/office/drawing/2014/chart" uri="{C3380CC4-5D6E-409C-BE32-E72D297353CC}">
              <c16:uniqueId val="{00000000-6383-4FF9-BEC4-C7A0C8555A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3-4FF9-BEC4-C7A0C8555A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0-4199-9DD4-5D58D2E174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0-4199-9DD4-5D58D2E174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2-4B66-A4BE-32F8217CD0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2-4B66-A4BE-32F8217CD0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2D-488D-879C-CD4A14C663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2D-488D-879C-CD4A14C663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AB-4B0F-999D-8AA8C066799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AB-4B0F-999D-8AA8C066799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1104.42</c:v>
                </c:pt>
                <c:pt idx="1">
                  <c:v>927.66</c:v>
                </c:pt>
                <c:pt idx="2">
                  <c:v>818.74</c:v>
                </c:pt>
                <c:pt idx="3">
                  <c:v>659.25</c:v>
                </c:pt>
                <c:pt idx="4">
                  <c:v>517.04</c:v>
                </c:pt>
              </c:numCache>
            </c:numRef>
          </c:val>
          <c:extLst>
            <c:ext xmlns:c16="http://schemas.microsoft.com/office/drawing/2014/chart" uri="{C3380CC4-5D6E-409C-BE32-E72D297353CC}">
              <c16:uniqueId val="{00000000-DB51-44AA-95AC-7886FD19B6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B51-44AA-95AC-7886FD19B6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92.95</c:v>
                </c:pt>
                <c:pt idx="1">
                  <c:v>85.83</c:v>
                </c:pt>
                <c:pt idx="2">
                  <c:v>89.12</c:v>
                </c:pt>
                <c:pt idx="3">
                  <c:v>93.12</c:v>
                </c:pt>
                <c:pt idx="4">
                  <c:v>89.6</c:v>
                </c:pt>
              </c:numCache>
            </c:numRef>
          </c:val>
          <c:extLst>
            <c:ext xmlns:c16="http://schemas.microsoft.com/office/drawing/2014/chart" uri="{C3380CC4-5D6E-409C-BE32-E72D297353CC}">
              <c16:uniqueId val="{00000000-A0B0-4894-8F4E-33FFF49A4B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0B0-4894-8F4E-33FFF49A4B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230.08</c:v>
                </c:pt>
                <c:pt idx="1">
                  <c:v>255.92</c:v>
                </c:pt>
                <c:pt idx="2">
                  <c:v>258.47000000000003</c:v>
                </c:pt>
                <c:pt idx="3">
                  <c:v>243.19</c:v>
                </c:pt>
                <c:pt idx="4">
                  <c:v>255.61</c:v>
                </c:pt>
              </c:numCache>
            </c:numRef>
          </c:val>
          <c:extLst>
            <c:ext xmlns:c16="http://schemas.microsoft.com/office/drawing/2014/chart" uri="{C3380CC4-5D6E-409C-BE32-E72D297353CC}">
              <c16:uniqueId val="{00000000-9F05-40F4-AEF5-E675648FD3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9F05-40F4-AEF5-E675648FD3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木島平村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4438</v>
      </c>
      <c r="AM8" s="46"/>
      <c r="AN8" s="46"/>
      <c r="AO8" s="46"/>
      <c r="AP8" s="46"/>
      <c r="AQ8" s="46"/>
      <c r="AR8" s="46"/>
      <c r="AS8" s="46"/>
      <c r="AT8" s="45">
        <f>データ!T6</f>
        <v>99.32</v>
      </c>
      <c r="AU8" s="45"/>
      <c r="AV8" s="45"/>
      <c r="AW8" s="45"/>
      <c r="AX8" s="45"/>
      <c r="AY8" s="45"/>
      <c r="AZ8" s="45"/>
      <c r="BA8" s="45"/>
      <c r="BB8" s="45">
        <f>データ!U6</f>
        <v>44.68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94.35</v>
      </c>
      <c r="Q10" s="45"/>
      <c r="R10" s="45"/>
      <c r="S10" s="45"/>
      <c r="T10" s="45"/>
      <c r="U10" s="45"/>
      <c r="V10" s="45"/>
      <c r="W10" s="45">
        <f>データ!Q6</f>
        <v>91.51</v>
      </c>
      <c r="X10" s="45"/>
      <c r="Y10" s="45"/>
      <c r="Z10" s="45"/>
      <c r="AA10" s="45"/>
      <c r="AB10" s="45"/>
      <c r="AC10" s="45"/>
      <c r="AD10" s="46">
        <f>データ!R6</f>
        <v>4070</v>
      </c>
      <c r="AE10" s="46"/>
      <c r="AF10" s="46"/>
      <c r="AG10" s="46"/>
      <c r="AH10" s="46"/>
      <c r="AI10" s="46"/>
      <c r="AJ10" s="46"/>
      <c r="AK10" s="2"/>
      <c r="AL10" s="46">
        <f>データ!V6</f>
        <v>4157</v>
      </c>
      <c r="AM10" s="46"/>
      <c r="AN10" s="46"/>
      <c r="AO10" s="46"/>
      <c r="AP10" s="46"/>
      <c r="AQ10" s="46"/>
      <c r="AR10" s="46"/>
      <c r="AS10" s="46"/>
      <c r="AT10" s="45">
        <f>データ!W6</f>
        <v>3.06</v>
      </c>
      <c r="AU10" s="45"/>
      <c r="AV10" s="45"/>
      <c r="AW10" s="45"/>
      <c r="AX10" s="45"/>
      <c r="AY10" s="45"/>
      <c r="AZ10" s="45"/>
      <c r="BA10" s="45"/>
      <c r="BB10" s="45">
        <f>データ!X6</f>
        <v>1358.5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CR9rIMdd1JBNZHx5gaHNgEZtAnWIbC0yDOqZcHCzLlWGp54C2Z+yW2EdbGPlE1Q5fTyd0pGMlHWs9nSl/Nupxw==" saltValue="VatYXR18ziaOBJWkENOi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205621</v>
      </c>
      <c r="D6" s="19">
        <f t="shared" si="3"/>
        <v>47</v>
      </c>
      <c r="E6" s="19">
        <f t="shared" si="3"/>
        <v>17</v>
      </c>
      <c r="F6" s="19">
        <f t="shared" si="3"/>
        <v>4</v>
      </c>
      <c r="G6" s="19">
        <f t="shared" si="3"/>
        <v>0</v>
      </c>
      <c r="H6" s="19" t="str">
        <f t="shared" si="3"/>
        <v>長野県　木島平村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94.35</v>
      </c>
      <c r="Q6" s="20">
        <f t="shared" si="3"/>
        <v>91.51</v>
      </c>
      <c r="R6" s="20">
        <f t="shared" si="3"/>
        <v>4070</v>
      </c>
      <c r="S6" s="20">
        <f t="shared" si="3"/>
        <v>4438</v>
      </c>
      <c r="T6" s="20">
        <f t="shared" si="3"/>
        <v>99.32</v>
      </c>
      <c r="U6" s="20">
        <f t="shared" si="3"/>
        <v>44.68</v>
      </c>
      <c r="V6" s="20">
        <f t="shared" si="3"/>
        <v>4157</v>
      </c>
      <c r="W6" s="20">
        <f t="shared" si="3"/>
        <v>3.06</v>
      </c>
      <c r="X6" s="20">
        <f t="shared" si="3"/>
        <v>1358.5</v>
      </c>
      <c r="Y6" s="21">
        <f>IF(Y7="",NA(),Y7)</f>
        <v>87.38</v>
      </c>
      <c r="Z6" s="21">
        <f t="shared" ref="Z6:AH6" si="4">IF(Z7="",NA(),Z7)</f>
        <v>82.84</v>
      </c>
      <c r="AA6" s="21">
        <f t="shared" si="4"/>
        <v>85.52</v>
      </c>
      <c r="AB6" s="21">
        <f t="shared" si="4"/>
        <v>84.29</v>
      </c>
      <c r="AC6" s="21">
        <f t="shared" si="4"/>
        <v>87.14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1104.42</v>
      </c>
      <c r="BG6" s="21">
        <f t="shared" ref="BG6:BO6" si="7">IF(BG7="",NA(),BG7)</f>
        <v>927.66</v>
      </c>
      <c r="BH6" s="21">
        <f t="shared" si="7"/>
        <v>818.74</v>
      </c>
      <c r="BI6" s="21">
        <f t="shared" si="7"/>
        <v>659.25</v>
      </c>
      <c r="BJ6" s="21">
        <f t="shared" si="7"/>
        <v>517.04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92.95</v>
      </c>
      <c r="BR6" s="21">
        <f t="shared" ref="BR6:BZ6" si="8">IF(BR7="",NA(),BR7)</f>
        <v>85.83</v>
      </c>
      <c r="BS6" s="21">
        <f t="shared" si="8"/>
        <v>89.12</v>
      </c>
      <c r="BT6" s="21">
        <f t="shared" si="8"/>
        <v>93.12</v>
      </c>
      <c r="BU6" s="21">
        <f t="shared" si="8"/>
        <v>89.6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230.08</v>
      </c>
      <c r="CC6" s="21">
        <f t="shared" ref="CC6:CK6" si="9">IF(CC7="",NA(),CC7)</f>
        <v>255.92</v>
      </c>
      <c r="CD6" s="21">
        <f t="shared" si="9"/>
        <v>258.47000000000003</v>
      </c>
      <c r="CE6" s="21">
        <f t="shared" si="9"/>
        <v>243.19</v>
      </c>
      <c r="CF6" s="21">
        <f t="shared" si="9"/>
        <v>255.61</v>
      </c>
      <c r="CG6" s="21">
        <f t="shared" si="9"/>
        <v>230.02</v>
      </c>
      <c r="CH6" s="21">
        <f t="shared" si="9"/>
        <v>228.47</v>
      </c>
      <c r="CI6" s="21">
        <f t="shared" si="9"/>
        <v>224.88</v>
      </c>
      <c r="CJ6" s="21">
        <f t="shared" si="9"/>
        <v>228.64</v>
      </c>
      <c r="CK6" s="21">
        <f t="shared" si="9"/>
        <v>239.46</v>
      </c>
      <c r="CL6" s="20" t="str">
        <f>IF(CL7="","",IF(CL7="-","【-】","【"&amp;SUBSTITUTE(TEXT(CL7,"#,##0.00"),"-","△")&amp;"】"))</f>
        <v>【220.62】</v>
      </c>
      <c r="CM6" s="21">
        <f>IF(CM7="",NA(),CM7)</f>
        <v>30.29</v>
      </c>
      <c r="CN6" s="21">
        <f t="shared" ref="CN6:CV6" si="10">IF(CN7="",NA(),CN7)</f>
        <v>30.29</v>
      </c>
      <c r="CO6" s="21">
        <f t="shared" si="10"/>
        <v>30.29</v>
      </c>
      <c r="CP6" s="21">
        <f t="shared" si="10"/>
        <v>30.29</v>
      </c>
      <c r="CQ6" s="21">
        <f t="shared" si="10"/>
        <v>30.29</v>
      </c>
      <c r="CR6" s="21">
        <f t="shared" si="10"/>
        <v>42.56</v>
      </c>
      <c r="CS6" s="21">
        <f t="shared" si="10"/>
        <v>42.47</v>
      </c>
      <c r="CT6" s="21">
        <f t="shared" si="10"/>
        <v>42.4</v>
      </c>
      <c r="CU6" s="21">
        <f t="shared" si="10"/>
        <v>42.28</v>
      </c>
      <c r="CV6" s="21">
        <f t="shared" si="10"/>
        <v>41.06</v>
      </c>
      <c r="CW6" s="20" t="str">
        <f>IF(CW7="","",IF(CW7="-","【-】","【"&amp;SUBSTITUTE(TEXT(CW7,"#,##0.00"),"-","△")&amp;"】"))</f>
        <v>【42.22】</v>
      </c>
      <c r="CX6" s="21">
        <f>IF(CX7="",NA(),CX7)</f>
        <v>88.53</v>
      </c>
      <c r="CY6" s="21">
        <f t="shared" ref="CY6:DG6" si="11">IF(CY7="",NA(),CY7)</f>
        <v>88.56</v>
      </c>
      <c r="CZ6" s="21">
        <f t="shared" si="11"/>
        <v>88.57</v>
      </c>
      <c r="DA6" s="21">
        <f t="shared" si="11"/>
        <v>88.56</v>
      </c>
      <c r="DB6" s="21">
        <f t="shared" si="11"/>
        <v>88.55</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205621</v>
      </c>
      <c r="D7" s="23">
        <v>47</v>
      </c>
      <c r="E7" s="23">
        <v>17</v>
      </c>
      <c r="F7" s="23">
        <v>4</v>
      </c>
      <c r="G7" s="23">
        <v>0</v>
      </c>
      <c r="H7" s="23" t="s">
        <v>97</v>
      </c>
      <c r="I7" s="23" t="s">
        <v>98</v>
      </c>
      <c r="J7" s="23" t="s">
        <v>99</v>
      </c>
      <c r="K7" s="23" t="s">
        <v>100</v>
      </c>
      <c r="L7" s="23" t="s">
        <v>101</v>
      </c>
      <c r="M7" s="23" t="s">
        <v>102</v>
      </c>
      <c r="N7" s="24" t="s">
        <v>103</v>
      </c>
      <c r="O7" s="24" t="s">
        <v>104</v>
      </c>
      <c r="P7" s="24">
        <v>94.35</v>
      </c>
      <c r="Q7" s="24">
        <v>91.51</v>
      </c>
      <c r="R7" s="24">
        <v>4070</v>
      </c>
      <c r="S7" s="24">
        <v>4438</v>
      </c>
      <c r="T7" s="24">
        <v>99.32</v>
      </c>
      <c r="U7" s="24">
        <v>44.68</v>
      </c>
      <c r="V7" s="24">
        <v>4157</v>
      </c>
      <c r="W7" s="24">
        <v>3.06</v>
      </c>
      <c r="X7" s="24">
        <v>1358.5</v>
      </c>
      <c r="Y7" s="24">
        <v>87.38</v>
      </c>
      <c r="Z7" s="24">
        <v>82.84</v>
      </c>
      <c r="AA7" s="24">
        <v>85.52</v>
      </c>
      <c r="AB7" s="24">
        <v>84.29</v>
      </c>
      <c r="AC7" s="24">
        <v>87.14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1104.42</v>
      </c>
      <c r="BG7" s="24">
        <v>927.66</v>
      </c>
      <c r="BH7" s="24">
        <v>818.74</v>
      </c>
      <c r="BI7" s="24">
        <v>659.25</v>
      </c>
      <c r="BJ7" s="24">
        <v>517.04</v>
      </c>
      <c r="BK7" s="24">
        <v>1194.1500000000001</v>
      </c>
      <c r="BL7" s="24">
        <v>1206.79</v>
      </c>
      <c r="BM7" s="24">
        <v>1258.43</v>
      </c>
      <c r="BN7" s="24">
        <v>1163.75</v>
      </c>
      <c r="BO7" s="24">
        <v>1195.47</v>
      </c>
      <c r="BP7" s="24">
        <v>1182.1099999999999</v>
      </c>
      <c r="BQ7" s="24">
        <v>92.95</v>
      </c>
      <c r="BR7" s="24">
        <v>85.83</v>
      </c>
      <c r="BS7" s="24">
        <v>89.12</v>
      </c>
      <c r="BT7" s="24">
        <v>93.12</v>
      </c>
      <c r="BU7" s="24">
        <v>89.6</v>
      </c>
      <c r="BV7" s="24">
        <v>72.260000000000005</v>
      </c>
      <c r="BW7" s="24">
        <v>71.84</v>
      </c>
      <c r="BX7" s="24">
        <v>73.36</v>
      </c>
      <c r="BY7" s="24">
        <v>72.599999999999994</v>
      </c>
      <c r="BZ7" s="24">
        <v>69.430000000000007</v>
      </c>
      <c r="CA7" s="24">
        <v>73.78</v>
      </c>
      <c r="CB7" s="24">
        <v>230.08</v>
      </c>
      <c r="CC7" s="24">
        <v>255.92</v>
      </c>
      <c r="CD7" s="24">
        <v>258.47000000000003</v>
      </c>
      <c r="CE7" s="24">
        <v>243.19</v>
      </c>
      <c r="CF7" s="24">
        <v>255.61</v>
      </c>
      <c r="CG7" s="24">
        <v>230.02</v>
      </c>
      <c r="CH7" s="24">
        <v>228.47</v>
      </c>
      <c r="CI7" s="24">
        <v>224.88</v>
      </c>
      <c r="CJ7" s="24">
        <v>228.64</v>
      </c>
      <c r="CK7" s="24">
        <v>239.46</v>
      </c>
      <c r="CL7" s="24">
        <v>220.62</v>
      </c>
      <c r="CM7" s="24">
        <v>30.29</v>
      </c>
      <c r="CN7" s="24">
        <v>30.29</v>
      </c>
      <c r="CO7" s="24">
        <v>30.29</v>
      </c>
      <c r="CP7" s="24">
        <v>30.29</v>
      </c>
      <c r="CQ7" s="24">
        <v>30.29</v>
      </c>
      <c r="CR7" s="24">
        <v>42.56</v>
      </c>
      <c r="CS7" s="24">
        <v>42.47</v>
      </c>
      <c r="CT7" s="24">
        <v>42.4</v>
      </c>
      <c r="CU7" s="24">
        <v>42.28</v>
      </c>
      <c r="CV7" s="24">
        <v>41.06</v>
      </c>
      <c r="CW7" s="24">
        <v>42.22</v>
      </c>
      <c r="CX7" s="24">
        <v>88.53</v>
      </c>
      <c r="CY7" s="24">
        <v>88.56</v>
      </c>
      <c r="CZ7" s="24">
        <v>88.57</v>
      </c>
      <c r="DA7" s="24">
        <v>88.56</v>
      </c>
      <c r="DB7" s="24">
        <v>88.55</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2024-01-17T05:09:43Z</cp:lastPrinted>
  <dcterms:created xsi:type="dcterms:W3CDTF">2023-12-12T02:50:21Z</dcterms:created>
  <dcterms:modified xsi:type="dcterms:W3CDTF">2024-01-17T05:12:23Z</dcterms:modified>
  <cp:category/>
</cp:coreProperties>
</file>