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01-34\Documents\経営比較分析表\R5\205621 木島平村\"/>
    </mc:Choice>
  </mc:AlternateContent>
  <xr:revisionPtr revIDLastSave="0" documentId="13_ncr:1_{93B18CD9-B696-48B7-9976-724B469A39F1}" xr6:coauthVersionLast="36" xr6:coauthVersionMax="36" xr10:uidLastSave="{00000000-0000-0000-0000-000000000000}"/>
  <workbookProtection workbookAlgorithmName="SHA-512" workbookHashValue="E7Eo7iGuTHdrzv476U2KIJmQeqJQnLRJMzxPId9RLgZ+p5lyRT9IQWK+XjC/SE9TdQQhqi+hm+RIAncJVjmjRg==" workbookSaltValue="iEW+INtPlKv/camWQgKRPw=="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BB10" i="4"/>
  <c r="AL10" i="4"/>
  <c r="W10" i="4"/>
  <c r="P10" i="4"/>
  <c r="BB8" i="4"/>
  <c r="AD8" i="4"/>
  <c r="W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<sst xmlns="http://schemas.openxmlformats.org/spreadsheetml/2006/main" count="233" uniqueCount="117">
  <si>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</si>
  <si>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</si>
  <si>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</si>
  <si>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</si>
  <si>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</si>
  <si>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</si>
  <si>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</si>
  <si>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</si>
  <si>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</si>
  <si>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</si>
  <si>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</si>
  <si>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</si>
  <si>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</si>
  <si>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</si>
  <si>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</si>
  <si>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</si>
  <si>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</si>
  <si>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</si>
  <si>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</si>
  <si>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</si>
  <si>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</si>
  <si>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</si>
  <si>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</si>
  <si>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</si>
  <si>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</si>
  <si>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</si>
  <si>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</si>
  <si>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</si>
  <si>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</si>
  <si>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</si>
  <si>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</si>
  <si>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</si>
  <si>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</si>
  <si>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</si>
  <si>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</si>
  <si>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</si>
  <si>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</si>
  <si>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</si>
  <si>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</si>
  <si>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</si>
  <si>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</si>
  <si>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</si>
  <si>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</si>
  <si>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</si>
  <si>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</si>
  <si>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</si>
  <si>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</si>
  <si>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</si>
  <si>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</si>
  <si>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</si>
  <si>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</si>
  <si>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</si>
  <si>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</si>
  <si>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</si>
  <si>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</si>
  <si>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</si>
  <si>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</si>
  <si>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</si>
  <si>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</si>
  <si>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</si>
  <si>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</si>
  <si>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</si>
  <si>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</si>
  <si>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</si>
  <si>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</si>
  <si>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</si>
  <si>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</si>
  <si>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</si>
  <si>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</si>
  <si>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</si>
  <si>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</si>
  <si>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</si>
  <si>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</si>
  <si>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</si>
  <si>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</si>
  <si>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</si>
  <si>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</si>
  <si>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</si>
  <si>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</si>
  <si>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</si>
  <si>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</si>
  <si>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</si>
  <si>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</si>
  <si>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</si>
  <si>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</si>
  <si>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</si>
  <si>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</si>
  <si>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</si>
  <si>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</si>
  <si>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</si>
  <si>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</si>
  <si>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</si>
  <si>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</si>
  <si>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</si>
  <si>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</si>
  <si>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</si>
  <si>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</si>
  <si>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</si>
  <si>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</si>
  <si>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</si>
  <si>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</si>
  <si>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</si>
  <si>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</si>
  <si>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</si>
  <si>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</si>
  <si>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</si>
  <si>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</si>
  <si>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</si>
  <si>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</si>
  <si>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</si>
  <si>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</si>
  <si>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</si>
  <si>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</si>
  <si>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</si>
  <si>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現在の簡易水道事業は、事業開始から20年ほどで比較的新しい施設が多く、③管路更新率は低い水準にとどまっています。
　一方で、旧事業から引き継いだ施設も一部に残っており、これらの施設は老朽化が進んでいると考えられるため、敷設替えなどによる管路の更新を含めた施設全体の計画的な更新が今後の課題となっています。</t>
    <phoneticPr fontId="4"/>
  </si>
  <si>
    <t>　上記の分析から、簡易水道事業の経営状態は、平成30年度に好転したものの、その後は4年続けて悪化しており、観光客の減少を含めた給水人口の減少による給水収益（使用料収入）の減少、今後予定されている配水池などの設備更新や老朽化が進む管路の維持管理に伴う費用の増加などにより、経営状態がさらに悪化することが懸念されています。
　このため、更なる経費節減を進めるとともに、設備更新に合わせた過剰な設備の見直しなどの事業効率の向上、経営基盤の安定強化に向けた抜本的な対策（企業会計の適用、水道事業との統合など）に取り組む必要があります。</t>
    <phoneticPr fontId="4"/>
  </si>
  <si>
    <t>　簡易水道事業では、①収益的収支比率が71.08％と前年に比べ1.38ポイント悪化し、過去５年間で最も低い水準になるとともに、全国平均を下回りました。これは、⑥給水原価が411.92円で前年に比べて42.94円上昇したことに加え、⑤料金回収率及び⑧有収率が前年を下回ったこと、観光客の減少により給水区域であるスキー場地区の使用料収入が落ち込んだことが影響し、収支の悪化につながったものと考えられます。
　一方、④企業債残高対給水収益比率は全国及び類似団体を下回っているものの、平成30年度に実施した施設更新に伴う新規借り入れにより大きく上昇して高い水準となったことも、施設整備のための地方債の借入が年間の給水収益を大きく上回って事業経営の重荷となっていることを示しています。
　また、⑦施設利用率が平均に比べて極端に低い状態にありますが、これは簡易水道事業がスキー場周辺を主な給水区域としており、給水需要のピークにあわせた施設整備を行ったため、現状では施設の能力が過剰となっているものと考えられます。</t>
    <rPh sb="63" eb="65">
      <t>ゼンコク</t>
    </rPh>
    <rPh sb="65" eb="67">
      <t>ヘイキン</t>
    </rPh>
    <rPh sb="68" eb="69">
      <t>シタ</t>
    </rPh>
    <rPh sb="69" eb="70">
      <t>マワ</t>
    </rPh>
    <rPh sb="105" eb="107">
      <t>ジョウショウ</t>
    </rPh>
    <rPh sb="112" eb="113">
      <t>クワ</t>
    </rPh>
    <rPh sb="138" eb="141">
      <t>カンコウキャク</t>
    </rPh>
    <rPh sb="142" eb="14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</si>
</sst>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B2-478C-8523-110B9865F9B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41B2-478C-8523-110B9865F9B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9.0399999999999991</c:v>
                </c:pt>
                <c:pt idx="1">
                  <c:v>8.01</c:v>
                </c:pt>
                <c:pt idx="2">
                  <c:v>6.86</c:v>
                </c:pt>
                <c:pt idx="3">
                  <c:v>7.24</c:v>
                </c:pt>
                <c:pt idx="4">
                  <c:v>7.52</c:v>
                </c:pt>
              </c:numCache>
            </c:numRef>
          </c:val>
          <c:extLst>
            <c:ext xmlns:c16="http://schemas.microsoft.com/office/drawing/2014/chart" uri="{C3380CC4-5D6E-409C-BE32-E72D297353CC}">
              <c16:uniqueId val="{00000000-669D-4015-92F5-ABAECD5DC58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669D-4015-92F5-ABAECD5DC58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93.79</c:v>
                </c:pt>
                <c:pt idx="1">
                  <c:v>96.83</c:v>
                </c:pt>
                <c:pt idx="2">
                  <c:v>97.66</c:v>
                </c:pt>
                <c:pt idx="3">
                  <c:v>97.01</c:v>
                </c:pt>
                <c:pt idx="4">
                  <c:v>95.27</c:v>
                </c:pt>
              </c:numCache>
            </c:numRef>
          </c:val>
          <c:extLst>
            <c:ext xmlns:c16="http://schemas.microsoft.com/office/drawing/2014/chart" uri="{C3380CC4-5D6E-409C-BE32-E72D297353CC}">
              <c16:uniqueId val="{00000000-8DF3-421D-87D9-0298C9920F2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8DF3-421D-87D9-0298C9920F2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101.13</c:v>
                </c:pt>
                <c:pt idx="1">
                  <c:v>82.11</c:v>
                </c:pt>
                <c:pt idx="2">
                  <c:v>73.489999999999995</c:v>
                </c:pt>
                <c:pt idx="3">
                  <c:v>72.459999999999994</c:v>
                </c:pt>
                <c:pt idx="4">
                  <c:v>71.08</c:v>
                </c:pt>
              </c:numCache>
            </c:numRef>
          </c:val>
          <c:extLst>
            <c:ext xmlns:c16="http://schemas.microsoft.com/office/drawing/2014/chart" uri="{C3380CC4-5D6E-409C-BE32-E72D297353CC}">
              <c16:uniqueId val="{00000000-0D76-45E8-9867-4F1D4751A11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0D76-45E8-9867-4F1D4751A11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90-4EC3-9BF1-6B9022A4EDB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90-4EC3-9BF1-6B9022A4EDB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86-4A2B-BDED-ED48EB3E3C7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86-4A2B-BDED-ED48EB3E3C7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4A-43BD-A525-E9B4DC29D80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4A-43BD-A525-E9B4DC29D80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7A-43E7-B666-F04E3C3A3DB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7A-43E7-B666-F04E3C3A3DB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464.19</c:v>
                </c:pt>
                <c:pt idx="1">
                  <c:v>437.65</c:v>
                </c:pt>
                <c:pt idx="2">
                  <c:v>426.76</c:v>
                </c:pt>
                <c:pt idx="3">
                  <c:v>367.29</c:v>
                </c:pt>
                <c:pt idx="4">
                  <c:v>294.27</c:v>
                </c:pt>
              </c:numCache>
            </c:numRef>
          </c:val>
          <c:extLst>
            <c:ext xmlns:c16="http://schemas.microsoft.com/office/drawing/2014/chart" uri="{C3380CC4-5D6E-409C-BE32-E72D297353CC}">
              <c16:uniqueId val="{00000000-5E97-4F37-B640-E9BEA80B5C3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5E97-4F37-B640-E9BEA80B5C3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97.32</c:v>
                </c:pt>
                <c:pt idx="1">
                  <c:v>79.099999999999994</c:v>
                </c:pt>
                <c:pt idx="2">
                  <c:v>68.680000000000007</c:v>
                </c:pt>
                <c:pt idx="3">
                  <c:v>67.98</c:v>
                </c:pt>
                <c:pt idx="4">
                  <c:v>61.91</c:v>
                </c:pt>
              </c:numCache>
            </c:numRef>
          </c:val>
          <c:extLst>
            <c:ext xmlns:c16="http://schemas.microsoft.com/office/drawing/2014/chart" uri="{C3380CC4-5D6E-409C-BE32-E72D297353CC}">
              <c16:uniqueId val="{00000000-808F-4D34-B1CA-E10178ACC47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808F-4D34-B1CA-E10178ACC47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258.44</c:v>
                </c:pt>
                <c:pt idx="1">
                  <c:v>325.18</c:v>
                </c:pt>
                <c:pt idx="2">
                  <c:v>386.89</c:v>
                </c:pt>
                <c:pt idx="3">
                  <c:v>368.98</c:v>
                </c:pt>
                <c:pt idx="4">
                  <c:v>411.92</c:v>
                </c:pt>
              </c:numCache>
            </c:numRef>
          </c:val>
          <c:extLst>
            <c:ext xmlns:c16="http://schemas.microsoft.com/office/drawing/2014/chart" uri="{C3380CC4-5D6E-409C-BE32-E72D297353CC}">
              <c16:uniqueId val="{00000000-6917-4A9B-914B-E114496BB08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6917-4A9B-914B-E114496BB08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長野県　木島平村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4438</v>
      </c>
      <c r="AM8" s="37"/>
      <c r="AN8" s="37"/>
      <c r="AO8" s="37"/>
      <c r="AP8" s="37"/>
      <c r="AQ8" s="37"/>
      <c r="AR8" s="37"/>
      <c r="AS8" s="37"/>
      <c r="AT8" s="38">
        <f>データ!$S$6</f>
        <v>99.32</v>
      </c>
      <c r="AU8" s="38"/>
      <c r="AV8" s="38"/>
      <c r="AW8" s="38"/>
      <c r="AX8" s="38"/>
      <c r="AY8" s="38"/>
      <c r="AZ8" s="38"/>
      <c r="BA8" s="38"/>
      <c r="BB8" s="38">
        <f>データ!$T$6</f>
        <v>44.68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4.24</v>
      </c>
      <c r="Q10" s="38"/>
      <c r="R10" s="38"/>
      <c r="S10" s="38"/>
      <c r="T10" s="38"/>
      <c r="U10" s="38"/>
      <c r="V10" s="38"/>
      <c r="W10" s="37">
        <f>データ!$Q$6</f>
        <v>4004</v>
      </c>
      <c r="X10" s="37"/>
      <c r="Y10" s="37"/>
      <c r="Z10" s="37"/>
      <c r="AA10" s="37"/>
      <c r="AB10" s="37"/>
      <c r="AC10" s="37"/>
      <c r="AD10" s="2"/>
      <c r="AE10" s="2"/>
      <c r="AF10" s="2"/>
      <c r="AG10" s="2"/>
      <c r="AH10" s="2"/>
      <c r="AI10" s="2"/>
      <c r="AJ10" s="2"/>
      <c r="AK10" s="2"/>
      <c r="AL10" s="37">
        <f>データ!$U$6</f>
        <v>187</v>
      </c>
      <c r="AM10" s="37"/>
      <c r="AN10" s="37"/>
      <c r="AO10" s="37"/>
      <c r="AP10" s="37"/>
      <c r="AQ10" s="37"/>
      <c r="AR10" s="37"/>
      <c r="AS10" s="37"/>
      <c r="AT10" s="38">
        <f>データ!$V$6</f>
        <v>2.79</v>
      </c>
      <c r="AU10" s="38"/>
      <c r="AV10" s="38"/>
      <c r="AW10" s="38"/>
      <c r="AX10" s="38"/>
      <c r="AY10" s="38"/>
      <c r="AZ10" s="38"/>
      <c r="BA10" s="38"/>
      <c r="BB10" s="38">
        <f>データ!$W$6</f>
        <v>67.03</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ofC6TP+wp8p72vixjgGcEunIJAIKj0FN3nNVs7RRAWAVEuZBEJ37QSdF37HImdMm3mkF5kNIZSsIp8Of7Mk1vw==" saltValue="pj5OUwiH7A+Od3uDu394p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205621</v>
      </c>
      <c r="D6" s="20">
        <f t="shared" si="3"/>
        <v>47</v>
      </c>
      <c r="E6" s="20">
        <f t="shared" si="3"/>
        <v>1</v>
      </c>
      <c r="F6" s="20">
        <f t="shared" si="3"/>
        <v>0</v>
      </c>
      <c r="G6" s="20">
        <f t="shared" si="3"/>
        <v>0</v>
      </c>
      <c r="H6" s="20" t="str">
        <f t="shared" si="3"/>
        <v>長野県　木島平村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4.24</v>
      </c>
      <c r="Q6" s="21">
        <f t="shared" si="3"/>
        <v>4004</v>
      </c>
      <c r="R6" s="21">
        <f t="shared" si="3"/>
        <v>4438</v>
      </c>
      <c r="S6" s="21">
        <f t="shared" si="3"/>
        <v>99.32</v>
      </c>
      <c r="T6" s="21">
        <f t="shared" si="3"/>
        <v>44.68</v>
      </c>
      <c r="U6" s="21">
        <f t="shared" si="3"/>
        <v>187</v>
      </c>
      <c r="V6" s="21">
        <f t="shared" si="3"/>
        <v>2.79</v>
      </c>
      <c r="W6" s="21">
        <f t="shared" si="3"/>
        <v>67.03</v>
      </c>
      <c r="X6" s="22">
        <f>IF(X7="",NA(),X7)</f>
        <v>101.13</v>
      </c>
      <c r="Y6" s="22">
        <f t="shared" ref="Y6:AG6" si="4">IF(Y7="",NA(),Y7)</f>
        <v>82.11</v>
      </c>
      <c r="Z6" s="22">
        <f t="shared" si="4"/>
        <v>73.489999999999995</v>
      </c>
      <c r="AA6" s="22">
        <f t="shared" si="4"/>
        <v>72.459999999999994</v>
      </c>
      <c r="AB6" s="22">
        <f t="shared" si="4"/>
        <v>71.08</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464.19</v>
      </c>
      <c r="BF6" s="22">
        <f t="shared" ref="BF6:BN6" si="7">IF(BF7="",NA(),BF7)</f>
        <v>437.65</v>
      </c>
      <c r="BG6" s="22">
        <f t="shared" si="7"/>
        <v>426.76</v>
      </c>
      <c r="BH6" s="22">
        <f t="shared" si="7"/>
        <v>367.29</v>
      </c>
      <c r="BI6" s="22">
        <f t="shared" si="7"/>
        <v>294.27</v>
      </c>
      <c r="BJ6" s="22">
        <f t="shared" si="7"/>
        <v>1274.21</v>
      </c>
      <c r="BK6" s="22">
        <f t="shared" si="7"/>
        <v>1183.92</v>
      </c>
      <c r="BL6" s="22">
        <f t="shared" si="7"/>
        <v>1128.72</v>
      </c>
      <c r="BM6" s="22">
        <f t="shared" si="7"/>
        <v>1125.25</v>
      </c>
      <c r="BN6" s="22">
        <f t="shared" si="7"/>
        <v>1157.05</v>
      </c>
      <c r="BO6" s="21" t="str">
        <f>IF(BO7="","",IF(BO7="-","【-】","【"&amp;SUBSTITUTE(TEXT(BO7,"#,##0.00"),"-","△")&amp;"】"))</f>
        <v>【982.48】</v>
      </c>
      <c r="BP6" s="22">
        <f>IF(BP7="",NA(),BP7)</f>
        <v>97.32</v>
      </c>
      <c r="BQ6" s="22">
        <f t="shared" ref="BQ6:BY6" si="8">IF(BQ7="",NA(),BQ7)</f>
        <v>79.099999999999994</v>
      </c>
      <c r="BR6" s="22">
        <f t="shared" si="8"/>
        <v>68.680000000000007</v>
      </c>
      <c r="BS6" s="22">
        <f t="shared" si="8"/>
        <v>67.98</v>
      </c>
      <c r="BT6" s="22">
        <f t="shared" si="8"/>
        <v>61.91</v>
      </c>
      <c r="BU6" s="22">
        <f t="shared" si="8"/>
        <v>41.25</v>
      </c>
      <c r="BV6" s="22">
        <f t="shared" si="8"/>
        <v>42.5</v>
      </c>
      <c r="BW6" s="22">
        <f t="shared" si="8"/>
        <v>41.84</v>
      </c>
      <c r="BX6" s="22">
        <f t="shared" si="8"/>
        <v>41.44</v>
      </c>
      <c r="BY6" s="22">
        <f t="shared" si="8"/>
        <v>37.65</v>
      </c>
      <c r="BZ6" s="21" t="str">
        <f>IF(BZ7="","",IF(BZ7="-","【-】","【"&amp;SUBSTITUTE(TEXT(BZ7,"#,##0.00"),"-","△")&amp;"】"))</f>
        <v>【50.61】</v>
      </c>
      <c r="CA6" s="22">
        <f>IF(CA7="",NA(),CA7)</f>
        <v>258.44</v>
      </c>
      <c r="CB6" s="22">
        <f t="shared" ref="CB6:CJ6" si="9">IF(CB7="",NA(),CB7)</f>
        <v>325.18</v>
      </c>
      <c r="CC6" s="22">
        <f t="shared" si="9"/>
        <v>386.89</v>
      </c>
      <c r="CD6" s="22">
        <f t="shared" si="9"/>
        <v>368.98</v>
      </c>
      <c r="CE6" s="22">
        <f t="shared" si="9"/>
        <v>411.92</v>
      </c>
      <c r="CF6" s="22">
        <f t="shared" si="9"/>
        <v>383.25</v>
      </c>
      <c r="CG6" s="22">
        <f t="shared" si="9"/>
        <v>377.72</v>
      </c>
      <c r="CH6" s="22">
        <f t="shared" si="9"/>
        <v>390.47</v>
      </c>
      <c r="CI6" s="22">
        <f t="shared" si="9"/>
        <v>403.61</v>
      </c>
      <c r="CJ6" s="22">
        <f t="shared" si="9"/>
        <v>442.82</v>
      </c>
      <c r="CK6" s="21" t="str">
        <f>IF(CK7="","",IF(CK7="-","【-】","【"&amp;SUBSTITUTE(TEXT(CK7,"#,##0.00"),"-","△")&amp;"】"))</f>
        <v>【320.83】</v>
      </c>
      <c r="CL6" s="22">
        <f>IF(CL7="",NA(),CL7)</f>
        <v>9.0399999999999991</v>
      </c>
      <c r="CM6" s="22">
        <f t="shared" ref="CM6:CU6" si="10">IF(CM7="",NA(),CM7)</f>
        <v>8.01</v>
      </c>
      <c r="CN6" s="22">
        <f t="shared" si="10"/>
        <v>6.86</v>
      </c>
      <c r="CO6" s="22">
        <f t="shared" si="10"/>
        <v>7.24</v>
      </c>
      <c r="CP6" s="22">
        <f t="shared" si="10"/>
        <v>7.52</v>
      </c>
      <c r="CQ6" s="22">
        <f t="shared" si="10"/>
        <v>48.26</v>
      </c>
      <c r="CR6" s="22">
        <f t="shared" si="10"/>
        <v>48.01</v>
      </c>
      <c r="CS6" s="22">
        <f t="shared" si="10"/>
        <v>49.08</v>
      </c>
      <c r="CT6" s="22">
        <f t="shared" si="10"/>
        <v>51.46</v>
      </c>
      <c r="CU6" s="22">
        <f t="shared" si="10"/>
        <v>51.84</v>
      </c>
      <c r="CV6" s="21" t="str">
        <f>IF(CV7="","",IF(CV7="-","【-】","【"&amp;SUBSTITUTE(TEXT(CV7,"#,##0.00"),"-","△")&amp;"】"))</f>
        <v>【56.15】</v>
      </c>
      <c r="CW6" s="22">
        <f>IF(CW7="",NA(),CW7)</f>
        <v>93.79</v>
      </c>
      <c r="CX6" s="22">
        <f t="shared" ref="CX6:DF6" si="11">IF(CX7="",NA(),CX7)</f>
        <v>96.83</v>
      </c>
      <c r="CY6" s="22">
        <f t="shared" si="11"/>
        <v>97.66</v>
      </c>
      <c r="CZ6" s="22">
        <f t="shared" si="11"/>
        <v>97.01</v>
      </c>
      <c r="DA6" s="22">
        <f t="shared" si="11"/>
        <v>95.27</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205621</v>
      </c>
      <c r="D7" s="24">
        <v>47</v>
      </c>
      <c r="E7" s="24">
        <v>1</v>
      </c>
      <c r="F7" s="24">
        <v>0</v>
      </c>
      <c r="G7" s="24">
        <v>0</v>
      </c>
      <c r="H7" s="24" t="s">
        <v>96</v>
      </c>
      <c r="I7" s="24" t="s">
        <v>97</v>
      </c>
      <c r="J7" s="24" t="s">
        <v>98</v>
      </c>
      <c r="K7" s="24" t="s">
        <v>99</v>
      </c>
      <c r="L7" s="24" t="s">
        <v>100</v>
      </c>
      <c r="M7" s="24" t="s">
        <v>101</v>
      </c>
      <c r="N7" s="25" t="s">
        <v>102</v>
      </c>
      <c r="O7" s="25" t="s">
        <v>103</v>
      </c>
      <c r="P7" s="25">
        <v>4.24</v>
      </c>
      <c r="Q7" s="25">
        <v>4004</v>
      </c>
      <c r="R7" s="25">
        <v>4438</v>
      </c>
      <c r="S7" s="25">
        <v>99.32</v>
      </c>
      <c r="T7" s="25">
        <v>44.68</v>
      </c>
      <c r="U7" s="25">
        <v>187</v>
      </c>
      <c r="V7" s="25">
        <v>2.79</v>
      </c>
      <c r="W7" s="25">
        <v>67.03</v>
      </c>
      <c r="X7" s="25">
        <v>101.13</v>
      </c>
      <c r="Y7" s="25">
        <v>82.11</v>
      </c>
      <c r="Z7" s="25">
        <v>73.489999999999995</v>
      </c>
      <c r="AA7" s="25">
        <v>72.459999999999994</v>
      </c>
      <c r="AB7" s="25">
        <v>71.08</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464.19</v>
      </c>
      <c r="BF7" s="25">
        <v>437.65</v>
      </c>
      <c r="BG7" s="25">
        <v>426.76</v>
      </c>
      <c r="BH7" s="25">
        <v>367.29</v>
      </c>
      <c r="BI7" s="25">
        <v>294.27</v>
      </c>
      <c r="BJ7" s="25">
        <v>1274.21</v>
      </c>
      <c r="BK7" s="25">
        <v>1183.92</v>
      </c>
      <c r="BL7" s="25">
        <v>1128.72</v>
      </c>
      <c r="BM7" s="25">
        <v>1125.25</v>
      </c>
      <c r="BN7" s="25">
        <v>1157.05</v>
      </c>
      <c r="BO7" s="25">
        <v>982.48</v>
      </c>
      <c r="BP7" s="25">
        <v>97.32</v>
      </c>
      <c r="BQ7" s="25">
        <v>79.099999999999994</v>
      </c>
      <c r="BR7" s="25">
        <v>68.680000000000007</v>
      </c>
      <c r="BS7" s="25">
        <v>67.98</v>
      </c>
      <c r="BT7" s="25">
        <v>61.91</v>
      </c>
      <c r="BU7" s="25">
        <v>41.25</v>
      </c>
      <c r="BV7" s="25">
        <v>42.5</v>
      </c>
      <c r="BW7" s="25">
        <v>41.84</v>
      </c>
      <c r="BX7" s="25">
        <v>41.44</v>
      </c>
      <c r="BY7" s="25">
        <v>37.65</v>
      </c>
      <c r="BZ7" s="25">
        <v>50.61</v>
      </c>
      <c r="CA7" s="25">
        <v>258.44</v>
      </c>
      <c r="CB7" s="25">
        <v>325.18</v>
      </c>
      <c r="CC7" s="25">
        <v>386.89</v>
      </c>
      <c r="CD7" s="25">
        <v>368.98</v>
      </c>
      <c r="CE7" s="25">
        <v>411.92</v>
      </c>
      <c r="CF7" s="25">
        <v>383.25</v>
      </c>
      <c r="CG7" s="25">
        <v>377.72</v>
      </c>
      <c r="CH7" s="25">
        <v>390.47</v>
      </c>
      <c r="CI7" s="25">
        <v>403.61</v>
      </c>
      <c r="CJ7" s="25">
        <v>442.82</v>
      </c>
      <c r="CK7" s="25">
        <v>320.83</v>
      </c>
      <c r="CL7" s="25">
        <v>9.0399999999999991</v>
      </c>
      <c r="CM7" s="25">
        <v>8.01</v>
      </c>
      <c r="CN7" s="25">
        <v>6.86</v>
      </c>
      <c r="CO7" s="25">
        <v>7.24</v>
      </c>
      <c r="CP7" s="25">
        <v>7.52</v>
      </c>
      <c r="CQ7" s="25">
        <v>48.26</v>
      </c>
      <c r="CR7" s="25">
        <v>48.01</v>
      </c>
      <c r="CS7" s="25">
        <v>49.08</v>
      </c>
      <c r="CT7" s="25">
        <v>51.46</v>
      </c>
      <c r="CU7" s="25">
        <v>51.84</v>
      </c>
      <c r="CV7" s="25">
        <v>56.15</v>
      </c>
      <c r="CW7" s="25">
        <v>93.79</v>
      </c>
      <c r="CX7" s="25">
        <v>96.83</v>
      </c>
      <c r="CY7" s="25">
        <v>97.66</v>
      </c>
      <c r="CZ7" s="25">
        <v>97.01</v>
      </c>
      <c r="DA7" s="25">
        <v>95.27</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R01-34</cp:lastModifiedBy>
  <dcterms:created xsi:type="dcterms:W3CDTF">2023-12-05T01:06:12Z</dcterms:created>
  <dcterms:modified xsi:type="dcterms:W3CDTF">2024-01-17T02:53:36Z</dcterms:modified>
  <cp:category/>
</cp:coreProperties>
</file>