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00.11\NEWshare\044 商工観光係（新）\030観光特別会計決算統計調査\R5\経営比較分析表の分析について（長野県市町村課）\【経営比較分析表】2022_205621_47_111 木島平村\Web公開用（タイトルのみ変更）\"/>
    </mc:Choice>
  </mc:AlternateContent>
  <xr:revisionPtr revIDLastSave="0" documentId="13_ncr:1_{DCCDA85D-E27D-4F66-811A-1E2E2BB458CA}" xr6:coauthVersionLast="47" xr6:coauthVersionMax="47" xr10:uidLastSave="{00000000-0000-0000-0000-000000000000}"/>
  <workbookProtection workbookAlgorithmName="SHA-512" workbookHashValue="dGqUm2+UvXFeEI5thHfMfcTjbaZvfjkg2Pybj4KLwecFqm5u09A3Cc4jHxyh6GlU+6+sD0SDhBP18aF+Ibijkg==" workbookSaltValue="LjduTat8nTtkheryj4vKAQ==" workbookSpinCount="100000" lockStructure="1"/>
  <bookViews>
    <workbookView xWindow="-120" yWindow="-120" windowWidth="20730" windowHeight="10845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HV31" i="4" s="1"/>
  <c r="AV7" i="5"/>
  <c r="AU7" i="5"/>
  <c r="AS7" i="5"/>
  <c r="AR7" i="5"/>
  <c r="EV32" i="4" s="1"/>
  <c r="AQ7" i="5"/>
  <c r="AP7" i="5"/>
  <c r="AO7" i="5"/>
  <c r="AN7" i="5"/>
  <c r="AM7" i="5"/>
  <c r="AL7" i="5"/>
  <c r="AK7" i="5"/>
  <c r="AJ7" i="5"/>
  <c r="AH7" i="5"/>
  <c r="AG7" i="5"/>
  <c r="AF7" i="5"/>
  <c r="AE7" i="5"/>
  <c r="AF32" i="4" s="1"/>
  <c r="AD7" i="5"/>
  <c r="AC7" i="5"/>
  <c r="AB7" i="5"/>
  <c r="AA7" i="5"/>
  <c r="AT31" i="4" s="1"/>
  <c r="Z7" i="5"/>
  <c r="Y7" i="5"/>
  <c r="X7" i="5"/>
  <c r="W7" i="5"/>
  <c r="JV10" i="4" s="1"/>
  <c r="V7" i="5"/>
  <c r="U7" i="5"/>
  <c r="T7" i="5"/>
  <c r="S7" i="5"/>
  <c r="IC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HV54" i="4"/>
  <c r="HH54" i="4"/>
  <c r="GT54" i="4"/>
  <c r="FJ54" i="4"/>
  <c r="EV54" i="4"/>
  <c r="EH54" i="4"/>
  <c r="DF54" i="4"/>
  <c r="BV54" i="4"/>
  <c r="BH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EH53" i="4"/>
  <c r="DT53" i="4"/>
  <c r="DF53" i="4"/>
  <c r="BH53" i="4"/>
  <c r="AT53" i="4"/>
  <c r="AF53" i="4"/>
  <c r="IX32" i="4"/>
  <c r="IJ32" i="4"/>
  <c r="HV32" i="4"/>
  <c r="GT32" i="4"/>
  <c r="FJ32" i="4"/>
  <c r="EH32" i="4"/>
  <c r="DT32" i="4"/>
  <c r="DF32" i="4"/>
  <c r="BV32" i="4"/>
  <c r="BH32" i="4"/>
  <c r="AT32" i="4"/>
  <c r="R32" i="4"/>
  <c r="IX31" i="4"/>
  <c r="IJ31" i="4"/>
  <c r="HH31" i="4"/>
  <c r="GT31" i="4"/>
  <c r="FJ31" i="4"/>
  <c r="EV31" i="4"/>
  <c r="EH31" i="4"/>
  <c r="DT31" i="4"/>
  <c r="DF31" i="4"/>
  <c r="BV31" i="4"/>
  <c r="BH31" i="4"/>
  <c r="AF31" i="4"/>
  <c r="R31" i="4"/>
  <c r="LO10" i="4"/>
  <c r="IC10" i="4"/>
  <c r="DU10" i="4"/>
  <c r="CF10" i="4"/>
  <c r="AQ10" i="4"/>
  <c r="B10" i="4"/>
  <c r="LO8" i="4"/>
  <c r="JV8" i="4"/>
  <c r="FJ8" i="4"/>
  <c r="DU8" i="4"/>
  <c r="CF8" i="4"/>
  <c r="B8" i="4"/>
  <c r="B6" i="4"/>
  <c r="M88" i="4" l="1"/>
  <c r="ML52" i="4"/>
  <c r="IX52" i="4"/>
  <c r="BV30" i="4"/>
  <c r="BV76" i="4"/>
  <c r="FJ52" i="4"/>
  <c r="IX30" i="4"/>
  <c r="FJ30" i="4"/>
  <c r="IX76" i="4"/>
  <c r="ML76" i="4"/>
  <c r="BV52" i="4"/>
  <c r="C11" i="5"/>
  <c r="D11" i="5"/>
  <c r="E11" i="5"/>
  <c r="B11" i="5"/>
  <c r="AT76" i="4" l="1"/>
  <c r="LJ76" i="4"/>
  <c r="AT52" i="4"/>
  <c r="EH30" i="4"/>
  <c r="HV76" i="4"/>
  <c r="LJ52" i="4"/>
  <c r="AT30" i="4"/>
  <c r="EH52" i="4"/>
  <c r="HV52" i="4"/>
  <c r="HV30" i="4"/>
  <c r="AF76" i="4"/>
  <c r="DT52" i="4"/>
  <c r="HH30" i="4"/>
  <c r="KV76" i="4"/>
  <c r="AF52" i="4"/>
  <c r="DT30" i="4"/>
  <c r="AF30" i="4"/>
  <c r="HH76" i="4"/>
  <c r="KV52" i="4"/>
  <c r="HH52" i="4"/>
  <c r="GT52" i="4"/>
  <c r="KH52" i="4"/>
  <c r="R76" i="4"/>
  <c r="DF52" i="4"/>
  <c r="GT30" i="4"/>
  <c r="R30" i="4"/>
  <c r="KH76" i="4"/>
  <c r="R52" i="4"/>
  <c r="DF30" i="4"/>
  <c r="GT76" i="4"/>
  <c r="EV30" i="4"/>
  <c r="IJ76" i="4"/>
  <c r="LX52" i="4"/>
  <c r="BH30" i="4"/>
  <c r="LX76" i="4"/>
  <c r="IJ52" i="4"/>
  <c r="BH76" i="4"/>
  <c r="EV52" i="4"/>
  <c r="IJ30" i="4"/>
  <c r="BH52" i="4"/>
</calcChain>
</file>

<file path=xl/sharedStrings.xml><?xml version="1.0" encoding="utf-8"?>
<sst xmlns="http://schemas.openxmlformats.org/spreadsheetml/2006/main" count="301" uniqueCount="135">
  <si>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</si>
  <si>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</si>
  <si>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</si>
  <si>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</si>
  <si>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</si>
  <si>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</si>
  <si>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</si>
  <si>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</si>
  <si>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</si>
  <si>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</si>
  <si>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</si>
  <si>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</si>
  <si>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</si>
  <si>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</si>
  <si>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</si>
  <si>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</si>
  <si>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</si>
  <si>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</si>
  <si>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</si>
  <si>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</si>
  <si>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</si>
  <si>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</si>
  <si>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</si>
  <si>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</si>
  <si>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</si>
  <si>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</si>
  <si>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</si>
  <si>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</si>
  <si>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</si>
  <si>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</si>
  <si>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</si>
  <si>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</si>
  <si>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</si>
  <si>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</si>
  <si>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</si>
  <si>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</si>
  <si>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</si>
  <si>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</si>
  <si>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</si>
  <si>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</si>
  <si>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</si>
  <si>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</si>
  <si>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</si>
  <si>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</si>
  <si>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</si>
  <si>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</si>
  <si>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</si>
  <si>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</si>
  <si>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</si>
  <si>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</si>
  <si>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</si>
  <si>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</si>
  <si>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</si>
  <si>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</si>
  <si>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</si>
  <si>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</si>
  <si>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</si>
  <si>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</si>
  <si>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</si>
  <si>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</si>
  <si>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</si>
  <si>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</si>
  <si>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</si>
  <si>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</si>
  <si>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</si>
  <si>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</si>
  <si>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</si>
  <si>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</si>
  <si>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</si>
  <si>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</si>
  <si>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</si>
  <si>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</si>
  <si>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</si>
  <si>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</si>
  <si>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</si>
  <si>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</si>
  <si>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</si>
  <si>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</si>
  <si>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</si>
  <si>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</si>
  <si>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</si>
  <si>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</si>
  <si>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</si>
  <si>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</si>
  <si>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</si>
  <si>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</si>
  <si>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</si>
  <si>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</si>
  <si>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</si>
  <si>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</si>
  <si>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</si>
  <si>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</si>
  <si>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</si>
  <si>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</si>
  <si>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</si>
  <si>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</si>
  <si>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</si>
  <si>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</si>
  <si>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</si>
  <si>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</si>
  <si>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</si>
  <si>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</si>
  <si>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</si>
  <si>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</si>
  <si>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</si>
  <si>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</si>
  <si>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</si>
  <si>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</si>
  <si>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</si>
  <si>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</si>
  <si>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</si>
  <si>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</si>
  <si>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</si>
  <si>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</si>
  <si>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</si>
  <si>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木島平村</t>
  </si>
  <si>
    <t>ホテルパノラマランド</t>
  </si>
  <si>
    <t>法非適用</t>
  </si>
  <si>
    <t>観光施設事業</t>
  </si>
  <si>
    <t>休養宿泊施設</t>
  </si>
  <si>
    <t>Ａ２Ｂ２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</si>
  <si>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</si>
  <si>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</si>
  <si>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</si>
  <si>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</si>
  <si>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</si>
  <si>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</si>
  <si>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</si>
  <si>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</si>
  <si>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</si>
  <si>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</si>
  <si>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新型コロナウイルス感染症の流行以降、前年度に引き続き、入込数が増加した。さらに、令和3年度のような大規模な支出がなかったため、①収益的収支比率および⑦EBITDAも入込数に応じて増加しました。 本施設は村が所有しており、一定の規模以上の修繕は村が実施し、その費用は他会計繰入金に反映される。当年度は大規模な修繕がなかったため、②他会計補助金比率は例年並みとなった。</t>
    <phoneticPr fontId="5"/>
  </si>
  <si>
    <t>本施設は、スポーツ合宿、学習合宿、スキー大会などの冬期間の団体利用が主体となっている。一方で、グリーンシーズンの利用者数の増加が課題となっていいる。当年度は、この課題に対応するために、アウトドア等のアクティビティを意識したキャンペーンが積極的に行われた。また、ウインターシーズンにおいては、新型コロナウイルス感染症の流行以降に中止されていたスキー場イベントの再開など、誘客に関する積極的な取り組みが行われた。</t>
    <phoneticPr fontId="5"/>
  </si>
  <si>
    <t>本施設はスキー場に隣接しており、そのため売上の大部分はウインターシーズンに集中している。令和3年度に引き続き、入込数は増加傾向にあり、新型コロナウイルス感染症の流行前の水準に戻りつつある。 令和5年度からは、本施設を含むスキー場施設が民間に譲渡され、新たな運営体制となる。</t>
    <phoneticPr fontId="5"/>
  </si>
  <si>
    <t>令和5年度には、本施設を含むスキー場の民間への譲渡が予定されている。その結果、⑩設備投資見込額は0円となった。</t>
    <rPh sb="0" eb="1">
      <t>レイ</t>
    </rPh>
    <rPh sb="1" eb="2">
      <t>カズ</t>
    </rPh>
    <rPh sb="3" eb="4">
      <t>ネン</t>
    </rPh>
    <rPh sb="4" eb="5">
      <t>ド</t>
    </rPh>
    <rPh sb="8" eb="9">
      <t>ホン</t>
    </rPh>
    <rPh sb="9" eb="11">
      <t>シセツ</t>
    </rPh>
    <rPh sb="12" eb="13">
      <t>フク</t>
    </rPh>
    <rPh sb="17" eb="18">
      <t>ジョウ</t>
    </rPh>
    <rPh sb="19" eb="21">
      <t>ミンカン</t>
    </rPh>
    <rPh sb="23" eb="25">
      <t>ジョウト</t>
    </rPh>
    <rPh sb="26" eb="28">
      <t>ヨテイ</t>
    </rPh>
    <rPh sb="36" eb="38">
      <t>ケッカ</t>
    </rPh>
    <rPh sb="40" eb="42">
      <t>セツビ</t>
    </rPh>
    <rPh sb="42" eb="44">
      <t>トウシ</t>
    </rPh>
    <rPh sb="44" eb="46">
      <t>ミコミ</t>
    </rPh>
    <rPh sb="46" eb="47">
      <t>ガク</t>
    </rPh>
    <rPh sb="49" eb="50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</si>
</sst>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320</c:v>
                </c:pt>
                <c:pt idx="1">
                  <c:v>646</c:v>
                </c:pt>
                <c:pt idx="2">
                  <c:v>4095</c:v>
                </c:pt>
                <c:pt idx="3">
                  <c:v>223</c:v>
                </c:pt>
                <c:pt idx="4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6-49E7-8229-5F79E01FC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1100</c:v>
                </c:pt>
                <c:pt idx="1">
                  <c:v>706</c:v>
                </c:pt>
                <c:pt idx="2">
                  <c:v>16253</c:v>
                </c:pt>
                <c:pt idx="3">
                  <c:v>12164</c:v>
                </c:pt>
                <c:pt idx="4">
                  <c:v>234734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6-49E7-8229-5F79E01FC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10B-4E58-B339-B6820C3C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B-4E58-B339-B6820C3C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6.1999999999999998E-3</c:v>
                </c:pt>
                <c:pt idx="2">
                  <c:v>2.3999999999999998E-3</c:v>
                </c:pt>
                <c:pt idx="3">
                  <c:v>8.9999999999999998E-4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4-4A3F-8F49-4376FCB4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1.4E-3</c:v>
                </c:pt>
                <c:pt idx="1">
                  <c:v>1.1000000000000001E-3</c:v>
                </c:pt>
                <c:pt idx="2">
                  <c:v>5.0000000000000001E-4</c:v>
                </c:pt>
                <c:pt idx="3">
                  <c:v>8.0000000000000004E-4</c:v>
                </c:pt>
                <c:pt idx="4">
                  <c:v>1.1000000000000001E-3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4-4A3F-8F49-4376FCB4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</c:v>
                </c:pt>
                <c:pt idx="1">
                  <c:v>3.2</c:v>
                </c:pt>
                <c:pt idx="2">
                  <c:v>18.8</c:v>
                </c:pt>
                <c:pt idx="3">
                  <c:v>1.2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A-49F3-A6DF-C885A1AF6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10.6</c:v>
                </c:pt>
                <c:pt idx="1">
                  <c:v>28.3</c:v>
                </c:pt>
                <c:pt idx="2">
                  <c:v>39.9</c:v>
                </c:pt>
                <c:pt idx="3">
                  <c:v>21.4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A-49F3-A6DF-C885A1AF6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94.6</c:v>
                </c:pt>
                <c:pt idx="2">
                  <c:v>92.7</c:v>
                </c:pt>
                <c:pt idx="3">
                  <c:v>74.099999999999994</c:v>
                </c:pt>
                <c:pt idx="4">
                  <c:v>106.8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8-43B0-AC0D-44EFAD74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125.6</c:v>
                </c:pt>
                <c:pt idx="2">
                  <c:v>83.9</c:v>
                </c:pt>
                <c:pt idx="3">
                  <c:v>77.2</c:v>
                </c:pt>
                <c:pt idx="4">
                  <c:v>159.1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8-43B0-AC0D-44EFAD74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14960</c:v>
                </c:pt>
                <c:pt idx="1">
                  <c:v>108571</c:v>
                </c:pt>
                <c:pt idx="2">
                  <c:v>-30518</c:v>
                </c:pt>
                <c:pt idx="3">
                  <c:v>-43788</c:v>
                </c:pt>
                <c:pt idx="4">
                  <c:v>16245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CF9-A16A-C8DE13B8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5713</c:v>
                </c:pt>
                <c:pt idx="1">
                  <c:v>3780</c:v>
                </c:pt>
                <c:pt idx="2">
                  <c:v>-46965</c:v>
                </c:pt>
                <c:pt idx="3">
                  <c:v>-28874</c:v>
                </c:pt>
                <c:pt idx="4">
                  <c:v>-4869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9-4CF9-A16A-C8DE13B8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45.3</c:v>
                </c:pt>
                <c:pt idx="1">
                  <c:v>34</c:v>
                </c:pt>
                <c:pt idx="2">
                  <c:v>68</c:v>
                </c:pt>
                <c:pt idx="3">
                  <c:v>70.599999999999994</c:v>
                </c:pt>
                <c:pt idx="4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8-4DFD-A8FC-38BA406A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15.9</c:v>
                </c:pt>
                <c:pt idx="2">
                  <c:v>-99.9</c:v>
                </c:pt>
                <c:pt idx="3">
                  <c:v>-6.6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8-4DFD-A8FC-38BA406A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20.9</c:v>
                </c:pt>
                <c:pt idx="1">
                  <c:v>24.5</c:v>
                </c:pt>
                <c:pt idx="2">
                  <c:v>38.5</c:v>
                </c:pt>
                <c:pt idx="3">
                  <c:v>41.6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7-4307-A140-1BFE45DE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27.8</c:v>
                </c:pt>
                <c:pt idx="2">
                  <c:v>78.5</c:v>
                </c:pt>
                <c:pt idx="3">
                  <c:v>52.3</c:v>
                </c:pt>
                <c:pt idx="4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7-4307-A140-1BFE45DE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16.8</c:v>
                </c:pt>
                <c:pt idx="1">
                  <c:v>13.1</c:v>
                </c:pt>
                <c:pt idx="2">
                  <c:v>3.5</c:v>
                </c:pt>
                <c:pt idx="3">
                  <c:v>5.7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618-997F-CFE80A60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28</c:v>
                </c:pt>
                <c:pt idx="2">
                  <c:v>2.8</c:v>
                </c:pt>
                <c:pt idx="3">
                  <c:v>18.399999999999999</c:v>
                </c:pt>
                <c:pt idx="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3-4618-997F-CFE80A60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7-4D70-A4BB-95331AFF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29.8</c:v>
                </c:pt>
                <c:pt idx="2">
                  <c:v>0</c:v>
                </c:pt>
                <c:pt idx="3">
                  <c:v>37.5</c:v>
                </c:pt>
                <c:pt idx="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7-4D70-A4BB-95331AFF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C06-494A-B400-924D69E9E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6-494A-B400-924D69E9E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  <c r="JA2" s="122"/>
      <c r="JB2" s="122"/>
      <c r="JC2" s="122"/>
      <c r="JD2" s="122"/>
      <c r="JE2" s="122"/>
      <c r="JF2" s="122"/>
      <c r="JG2" s="122"/>
      <c r="JH2" s="122"/>
      <c r="JI2" s="122"/>
      <c r="JJ2" s="122"/>
      <c r="JK2" s="122"/>
      <c r="JL2" s="122"/>
      <c r="JM2" s="122"/>
      <c r="JN2" s="122"/>
      <c r="JO2" s="122"/>
      <c r="JP2" s="122"/>
      <c r="JQ2" s="122"/>
      <c r="JR2" s="122"/>
      <c r="JS2" s="122"/>
      <c r="JT2" s="122"/>
      <c r="JU2" s="122"/>
      <c r="JV2" s="122"/>
      <c r="JW2" s="122"/>
      <c r="JX2" s="122"/>
      <c r="JY2" s="122"/>
      <c r="JZ2" s="122"/>
      <c r="KA2" s="122"/>
      <c r="KB2" s="122"/>
      <c r="KC2" s="122"/>
      <c r="KD2" s="122"/>
      <c r="KE2" s="122"/>
      <c r="KF2" s="122"/>
      <c r="KG2" s="122"/>
      <c r="KH2" s="122"/>
      <c r="KI2" s="122"/>
      <c r="KJ2" s="122"/>
      <c r="KK2" s="122"/>
      <c r="KL2" s="122"/>
      <c r="KM2" s="122"/>
      <c r="KN2" s="122"/>
      <c r="KO2" s="122"/>
      <c r="KP2" s="122"/>
      <c r="KQ2" s="122"/>
      <c r="KR2" s="122"/>
      <c r="KS2" s="122"/>
      <c r="KT2" s="122"/>
      <c r="KU2" s="122"/>
      <c r="KV2" s="122"/>
      <c r="KW2" s="122"/>
      <c r="KX2" s="122"/>
      <c r="KY2" s="122"/>
      <c r="KZ2" s="122"/>
      <c r="LA2" s="122"/>
      <c r="LB2" s="122"/>
      <c r="LC2" s="122"/>
      <c r="LD2" s="122"/>
      <c r="LE2" s="122"/>
      <c r="LF2" s="122"/>
      <c r="LG2" s="122"/>
      <c r="LH2" s="122"/>
      <c r="LI2" s="122"/>
      <c r="LJ2" s="122"/>
      <c r="LK2" s="122"/>
      <c r="LL2" s="122"/>
      <c r="LM2" s="122"/>
      <c r="LN2" s="122"/>
      <c r="LO2" s="122"/>
      <c r="LP2" s="122"/>
      <c r="LQ2" s="122"/>
      <c r="LR2" s="122"/>
      <c r="LS2" s="122"/>
      <c r="LT2" s="122"/>
      <c r="LU2" s="122"/>
      <c r="LV2" s="122"/>
      <c r="LW2" s="122"/>
      <c r="LX2" s="122"/>
      <c r="LY2" s="122"/>
      <c r="LZ2" s="122"/>
      <c r="MA2" s="122"/>
      <c r="MB2" s="122"/>
      <c r="MC2" s="122"/>
      <c r="MD2" s="122"/>
      <c r="ME2" s="122"/>
      <c r="MF2" s="122"/>
      <c r="MG2" s="122"/>
      <c r="MH2" s="122"/>
      <c r="MI2" s="122"/>
      <c r="MJ2" s="122"/>
      <c r="MK2" s="122"/>
      <c r="ML2" s="122"/>
      <c r="MM2" s="122"/>
      <c r="MN2" s="122"/>
      <c r="MO2" s="122"/>
      <c r="MP2" s="122"/>
      <c r="MQ2" s="122"/>
      <c r="MR2" s="122"/>
      <c r="MS2" s="122"/>
      <c r="MT2" s="122"/>
      <c r="MU2" s="122"/>
      <c r="MV2" s="122"/>
      <c r="MW2" s="122"/>
      <c r="MX2" s="122"/>
      <c r="MY2" s="122"/>
      <c r="MZ2" s="122"/>
      <c r="NA2" s="122"/>
      <c r="NB2" s="122"/>
      <c r="NC2" s="122"/>
      <c r="ND2" s="122"/>
      <c r="NE2" s="122"/>
      <c r="NF2" s="122"/>
      <c r="NG2" s="122"/>
      <c r="NH2" s="122"/>
      <c r="NI2" s="122"/>
      <c r="NJ2" s="122"/>
      <c r="NK2" s="122"/>
      <c r="NL2" s="122"/>
      <c r="NM2" s="122"/>
      <c r="NN2" s="122"/>
      <c r="NO2" s="122"/>
      <c r="NP2" s="122"/>
      <c r="NQ2" s="122"/>
      <c r="NR2" s="122"/>
      <c r="NS2" s="122"/>
      <c r="NT2" s="122"/>
      <c r="NU2" s="122"/>
      <c r="NV2" s="122"/>
      <c r="NW2" s="122"/>
    </row>
    <row r="3" spans="1:387" ht="9.75" customHeight="1" x14ac:dyDescent="0.15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</row>
    <row r="4" spans="1:387" ht="9.75" customHeight="1" x14ac:dyDescent="0.15">
      <c r="A4" s="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23" t="str">
        <f>データ!H6&amp;"　"&amp;データ!I6</f>
        <v>長野県木島平村　ホテルパノラマランド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09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1"/>
      <c r="AQ7" s="109" t="s">
        <v>2</v>
      </c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1"/>
      <c r="CF7" s="109" t="s">
        <v>3</v>
      </c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1"/>
      <c r="DU7" s="112" t="s">
        <v>4</v>
      </c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 t="s">
        <v>5</v>
      </c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112" t="s">
        <v>6</v>
      </c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 t="s">
        <v>7</v>
      </c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 t="s">
        <v>8</v>
      </c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3"/>
      <c r="NI7" s="124" t="s">
        <v>9</v>
      </c>
      <c r="NJ7" s="125"/>
      <c r="NK7" s="125"/>
      <c r="NL7" s="125"/>
      <c r="NM7" s="125"/>
      <c r="NN7" s="125"/>
      <c r="NO7" s="125"/>
      <c r="NP7" s="125"/>
      <c r="NQ7" s="125"/>
      <c r="NR7" s="125"/>
      <c r="NS7" s="125"/>
      <c r="NT7" s="125"/>
      <c r="NU7" s="125"/>
      <c r="NV7" s="126"/>
    </row>
    <row r="8" spans="1:387" ht="18.75" customHeight="1" x14ac:dyDescent="0.15">
      <c r="A8" s="2"/>
      <c r="B8" s="117" t="str">
        <f>データ!J7</f>
        <v>法非適用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17" t="str">
        <f>データ!K7</f>
        <v>観光施設事業</v>
      </c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9"/>
      <c r="CF8" s="117" t="str">
        <f>データ!L7</f>
        <v>休養宿泊施設</v>
      </c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9"/>
      <c r="DU8" s="88" t="str">
        <f>データ!M7</f>
        <v>Ａ２Ｂ２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 t="str">
        <f>データ!N7</f>
        <v>非設置</v>
      </c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105">
        <f>データ!S7</f>
        <v>20967</v>
      </c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  <c r="IW8" s="105"/>
      <c r="IX8" s="105"/>
      <c r="IY8" s="105"/>
      <c r="IZ8" s="105"/>
      <c r="JA8" s="105"/>
      <c r="JB8" s="105"/>
      <c r="JC8" s="105"/>
      <c r="JD8" s="105"/>
      <c r="JE8" s="105"/>
      <c r="JF8" s="105"/>
      <c r="JG8" s="105"/>
      <c r="JH8" s="105"/>
      <c r="JI8" s="105"/>
      <c r="JJ8" s="105"/>
      <c r="JK8" s="105"/>
      <c r="JL8" s="105"/>
      <c r="JM8" s="105"/>
      <c r="JN8" s="105"/>
      <c r="JO8" s="105"/>
      <c r="JP8" s="105"/>
      <c r="JQ8" s="105"/>
      <c r="JR8" s="105"/>
      <c r="JS8" s="105"/>
      <c r="JT8" s="105"/>
      <c r="JU8" s="105"/>
      <c r="JV8" s="88" t="str">
        <f>データ!T7</f>
        <v>利用料金制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106">
        <f>データ!U7</f>
        <v>0</v>
      </c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3"/>
      <c r="NI8" s="120" t="s">
        <v>10</v>
      </c>
      <c r="NJ8" s="121"/>
      <c r="NK8" s="107" t="s">
        <v>11</v>
      </c>
      <c r="NL8" s="107"/>
      <c r="NM8" s="107"/>
      <c r="NN8" s="107"/>
      <c r="NO8" s="107"/>
      <c r="NP8" s="107"/>
      <c r="NQ8" s="107"/>
      <c r="NR8" s="107"/>
      <c r="NS8" s="107"/>
      <c r="NT8" s="107"/>
      <c r="NU8" s="107"/>
      <c r="NV8" s="108"/>
    </row>
    <row r="9" spans="1:387" ht="18.75" customHeight="1" x14ac:dyDescent="0.15">
      <c r="A9" s="2"/>
      <c r="B9" s="109" t="s">
        <v>12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1"/>
      <c r="AQ9" s="109" t="s">
        <v>13</v>
      </c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109" t="s">
        <v>14</v>
      </c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1"/>
      <c r="DU9" s="112" t="s">
        <v>15</v>
      </c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112" t="s">
        <v>16</v>
      </c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  <c r="IW9" s="112"/>
      <c r="IX9" s="112"/>
      <c r="IY9" s="112"/>
      <c r="IZ9" s="112"/>
      <c r="JA9" s="112"/>
      <c r="JB9" s="112"/>
      <c r="JC9" s="112"/>
      <c r="JD9" s="112"/>
      <c r="JE9" s="112"/>
      <c r="JF9" s="112"/>
      <c r="JG9" s="112"/>
      <c r="JH9" s="112"/>
      <c r="JI9" s="112"/>
      <c r="JJ9" s="112"/>
      <c r="JK9" s="112"/>
      <c r="JL9" s="112"/>
      <c r="JM9" s="112"/>
      <c r="JN9" s="112"/>
      <c r="JO9" s="112"/>
      <c r="JP9" s="112"/>
      <c r="JQ9" s="112"/>
      <c r="JR9" s="112"/>
      <c r="JS9" s="112"/>
      <c r="JT9" s="112"/>
      <c r="JU9" s="112"/>
      <c r="JV9" s="112" t="s">
        <v>17</v>
      </c>
      <c r="JW9" s="112"/>
      <c r="JX9" s="112"/>
      <c r="JY9" s="112"/>
      <c r="JZ9" s="112"/>
      <c r="KA9" s="112"/>
      <c r="KB9" s="112"/>
      <c r="KC9" s="112"/>
      <c r="KD9" s="112"/>
      <c r="KE9" s="112"/>
      <c r="KF9" s="112"/>
      <c r="KG9" s="112"/>
      <c r="KH9" s="112"/>
      <c r="KI9" s="112"/>
      <c r="KJ9" s="112"/>
      <c r="KK9" s="112"/>
      <c r="KL9" s="112"/>
      <c r="KM9" s="112"/>
      <c r="KN9" s="112"/>
      <c r="KO9" s="112"/>
      <c r="KP9" s="112"/>
      <c r="KQ9" s="112"/>
      <c r="KR9" s="112"/>
      <c r="KS9" s="112"/>
      <c r="KT9" s="112"/>
      <c r="KU9" s="112"/>
      <c r="KV9" s="112"/>
      <c r="KW9" s="112"/>
      <c r="KX9" s="112"/>
      <c r="KY9" s="112"/>
      <c r="KZ9" s="112"/>
      <c r="LA9" s="112"/>
      <c r="LB9" s="112"/>
      <c r="LC9" s="112"/>
      <c r="LD9" s="112"/>
      <c r="LE9" s="112"/>
      <c r="LF9" s="112"/>
      <c r="LG9" s="112"/>
      <c r="LH9" s="112"/>
      <c r="LI9" s="112"/>
      <c r="LJ9" s="112"/>
      <c r="LK9" s="112"/>
      <c r="LL9" s="112"/>
      <c r="LM9" s="112"/>
      <c r="LN9" s="112"/>
      <c r="LO9" s="112" t="s">
        <v>18</v>
      </c>
      <c r="LP9" s="112"/>
      <c r="LQ9" s="112"/>
      <c r="LR9" s="112"/>
      <c r="LS9" s="112"/>
      <c r="LT9" s="112"/>
      <c r="LU9" s="112"/>
      <c r="LV9" s="112"/>
      <c r="LW9" s="112"/>
      <c r="LX9" s="112"/>
      <c r="LY9" s="112"/>
      <c r="LZ9" s="112"/>
      <c r="MA9" s="112"/>
      <c r="MB9" s="112"/>
      <c r="MC9" s="112"/>
      <c r="MD9" s="112"/>
      <c r="ME9" s="112"/>
      <c r="MF9" s="112"/>
      <c r="MG9" s="112"/>
      <c r="MH9" s="112"/>
      <c r="MI9" s="112"/>
      <c r="MJ9" s="112"/>
      <c r="MK9" s="112"/>
      <c r="ML9" s="112"/>
      <c r="MM9" s="112"/>
      <c r="MN9" s="112"/>
      <c r="MO9" s="112"/>
      <c r="MP9" s="112"/>
      <c r="MQ9" s="112"/>
      <c r="MR9" s="112"/>
      <c r="MS9" s="112"/>
      <c r="MT9" s="112"/>
      <c r="MU9" s="112"/>
      <c r="MV9" s="112"/>
      <c r="MW9" s="112"/>
      <c r="MX9" s="112"/>
      <c r="MY9" s="112"/>
      <c r="MZ9" s="112"/>
      <c r="NA9" s="112"/>
      <c r="NB9" s="112"/>
      <c r="NC9" s="112"/>
      <c r="ND9" s="112"/>
      <c r="NE9" s="112"/>
      <c r="NF9" s="112"/>
      <c r="NG9" s="112"/>
      <c r="NH9" s="3"/>
      <c r="NI9" s="113" t="s">
        <v>19</v>
      </c>
      <c r="NJ9" s="114"/>
      <c r="NK9" s="115" t="s">
        <v>20</v>
      </c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6"/>
    </row>
    <row r="10" spans="1:387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7937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105">
        <f>データ!R7</f>
        <v>420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8" t="str">
        <f>データ!V7</f>
        <v>有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106">
        <f>データ!W7</f>
        <v>100</v>
      </c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C10" s="106"/>
      <c r="LD10" s="106"/>
      <c r="LE10" s="106"/>
      <c r="LF10" s="106"/>
      <c r="LG10" s="106"/>
      <c r="LH10" s="106"/>
      <c r="LI10" s="106"/>
      <c r="LJ10" s="106"/>
      <c r="LK10" s="106"/>
      <c r="LL10" s="106"/>
      <c r="LM10" s="106"/>
      <c r="LN10" s="106"/>
      <c r="LO10" s="88" t="str">
        <f>データ!X7</f>
        <v>有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89" t="s">
        <v>21</v>
      </c>
      <c r="NJ10" s="90"/>
      <c r="NK10" s="91" t="s">
        <v>22</v>
      </c>
      <c r="NL10" s="91"/>
      <c r="NM10" s="91"/>
      <c r="NN10" s="91"/>
      <c r="NO10" s="91"/>
      <c r="NP10" s="91"/>
      <c r="NQ10" s="91"/>
      <c r="NR10" s="91"/>
      <c r="NS10" s="91"/>
      <c r="NT10" s="91"/>
      <c r="NU10" s="91"/>
      <c r="NV10" s="92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3" t="s">
        <v>23</v>
      </c>
      <c r="NJ11" s="93"/>
      <c r="NK11" s="93"/>
      <c r="NL11" s="93"/>
      <c r="NM11" s="93"/>
      <c r="NN11" s="93"/>
      <c r="NO11" s="93"/>
      <c r="NP11" s="93"/>
      <c r="NQ11" s="93"/>
      <c r="NR11" s="93"/>
      <c r="NS11" s="93"/>
      <c r="NT11" s="93"/>
      <c r="NU11" s="93"/>
      <c r="NV11" s="93"/>
      <c r="NW11" s="93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3"/>
      <c r="NJ12" s="93"/>
      <c r="NK12" s="93"/>
      <c r="NL12" s="93"/>
      <c r="NM12" s="93"/>
      <c r="NN12" s="93"/>
      <c r="NO12" s="93"/>
      <c r="NP12" s="93"/>
      <c r="NQ12" s="93"/>
      <c r="NR12" s="93"/>
      <c r="NS12" s="93"/>
      <c r="NT12" s="93"/>
      <c r="NU12" s="93"/>
      <c r="NV12" s="93"/>
      <c r="NW12" s="93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4"/>
      <c r="NJ13" s="94"/>
      <c r="NK13" s="94"/>
      <c r="NL13" s="94"/>
      <c r="NM13" s="94"/>
      <c r="NN13" s="94"/>
      <c r="NO13" s="94"/>
      <c r="NP13" s="94"/>
      <c r="NQ13" s="94"/>
      <c r="NR13" s="94"/>
      <c r="NS13" s="94"/>
      <c r="NT13" s="94"/>
      <c r="NU13" s="94"/>
      <c r="NV13" s="94"/>
      <c r="NW13" s="94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6"/>
      <c r="JO14" s="6"/>
      <c r="JP14" s="6"/>
      <c r="JQ14" s="6"/>
      <c r="JR14" s="6"/>
      <c r="JS14" s="6"/>
      <c r="JT14" s="95" t="s">
        <v>25</v>
      </c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96"/>
      <c r="NH14" s="2"/>
      <c r="NI14" s="73" t="s">
        <v>26</v>
      </c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5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"/>
      <c r="JO15" s="8"/>
      <c r="JP15" s="8"/>
      <c r="JQ15" s="8"/>
      <c r="JR15" s="8"/>
      <c r="JS15" s="8"/>
      <c r="JT15" s="97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86"/>
      <c r="MX15" s="86"/>
      <c r="MY15" s="86"/>
      <c r="MZ15" s="86"/>
      <c r="NA15" s="86"/>
      <c r="NB15" s="86"/>
      <c r="NC15" s="86"/>
      <c r="ND15" s="86"/>
      <c r="NE15" s="86"/>
      <c r="NF15" s="86"/>
      <c r="NG15" s="98"/>
      <c r="NH15" s="2"/>
      <c r="NI15" s="76" t="s">
        <v>131</v>
      </c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8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76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8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76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8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76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8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76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78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76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8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76"/>
      <c r="NJ21" s="77"/>
      <c r="NK21" s="77"/>
      <c r="NL21" s="77"/>
      <c r="NM21" s="77"/>
      <c r="NN21" s="77"/>
      <c r="NO21" s="77"/>
      <c r="NP21" s="77"/>
      <c r="NQ21" s="77"/>
      <c r="NR21" s="77"/>
      <c r="NS21" s="77"/>
      <c r="NT21" s="77"/>
      <c r="NU21" s="77"/>
      <c r="NV21" s="77"/>
      <c r="NW21" s="78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76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78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76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8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76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78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76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8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76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8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76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8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76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8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76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8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71" t="str">
        <f>データ!$B$11</f>
        <v>H30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 t="str">
        <f>データ!$C$11</f>
        <v>R01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 t="str">
        <f>データ!$D$11</f>
        <v>R02</v>
      </c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 t="str">
        <f>データ!$E$11</f>
        <v>R03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 t="str">
        <f>データ!$F$11</f>
        <v>R04</v>
      </c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71" t="str">
        <f>データ!$B$11</f>
        <v>H30</v>
      </c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 t="str">
        <f>データ!$C$11</f>
        <v>R01</v>
      </c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 t="str">
        <f>データ!$D$11</f>
        <v>R02</v>
      </c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 t="str">
        <f>データ!$E$11</f>
        <v>R03</v>
      </c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 t="str">
        <f>データ!$F$11</f>
        <v>R04</v>
      </c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71" t="str">
        <f>データ!$B$11</f>
        <v>H30</v>
      </c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 t="str">
        <f>データ!$C$11</f>
        <v>R01</v>
      </c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 t="str">
        <f>データ!$D$11</f>
        <v>R02</v>
      </c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 t="str">
        <f>データ!$E$11</f>
        <v>R03</v>
      </c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 t="str">
        <f>データ!$F$11</f>
        <v>R04</v>
      </c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79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1"/>
    </row>
    <row r="31" spans="1:387" ht="13.5" customHeight="1" x14ac:dyDescent="0.15">
      <c r="A31" s="2"/>
      <c r="B31" s="9"/>
      <c r="C31" s="2"/>
      <c r="D31" s="2"/>
      <c r="E31" s="2"/>
      <c r="F31" s="2"/>
      <c r="I31" s="69" t="s">
        <v>27</v>
      </c>
      <c r="J31" s="69"/>
      <c r="K31" s="69"/>
      <c r="L31" s="69"/>
      <c r="M31" s="69"/>
      <c r="N31" s="69"/>
      <c r="O31" s="69"/>
      <c r="P31" s="69"/>
      <c r="Q31" s="69"/>
      <c r="R31" s="67">
        <f>データ!Y7</f>
        <v>108.3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>
        <f>データ!Z7</f>
        <v>94.6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>
        <f>データ!AA7</f>
        <v>92.7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>
        <f>データ!AB7</f>
        <v>74.099999999999994</v>
      </c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>
        <f>データ!AC7</f>
        <v>106.8</v>
      </c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69" t="s">
        <v>27</v>
      </c>
      <c r="CX31" s="69"/>
      <c r="CY31" s="69"/>
      <c r="CZ31" s="69"/>
      <c r="DA31" s="69"/>
      <c r="DB31" s="69"/>
      <c r="DC31" s="69"/>
      <c r="DD31" s="69"/>
      <c r="DE31" s="69"/>
      <c r="DF31" s="67">
        <f>データ!AJ7</f>
        <v>3</v>
      </c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>
        <f>データ!AK7</f>
        <v>3.2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>
        <f>データ!AL7</f>
        <v>18.8</v>
      </c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>
        <f>データ!AM7</f>
        <v>1.2</v>
      </c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>
        <f>データ!AN7</f>
        <v>1.3</v>
      </c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9" t="s">
        <v>27</v>
      </c>
      <c r="GL31" s="69"/>
      <c r="GM31" s="69"/>
      <c r="GN31" s="69"/>
      <c r="GO31" s="69"/>
      <c r="GP31" s="69"/>
      <c r="GQ31" s="69"/>
      <c r="GR31" s="69"/>
      <c r="GS31" s="69"/>
      <c r="GT31" s="87">
        <f>データ!AU7</f>
        <v>320</v>
      </c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>
        <f>データ!AV7</f>
        <v>646</v>
      </c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>
        <f>データ!AW7</f>
        <v>4095</v>
      </c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>
        <f>データ!AX7</f>
        <v>223</v>
      </c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>
        <f>データ!AY7</f>
        <v>359</v>
      </c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73" t="s">
        <v>28</v>
      </c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5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69" t="s">
        <v>29</v>
      </c>
      <c r="J32" s="69"/>
      <c r="K32" s="69"/>
      <c r="L32" s="69"/>
      <c r="M32" s="69"/>
      <c r="N32" s="69"/>
      <c r="O32" s="69"/>
      <c r="P32" s="69"/>
      <c r="Q32" s="69"/>
      <c r="R32" s="67">
        <f>データ!AD7</f>
        <v>156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>
        <f>データ!AE7</f>
        <v>125.6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>
        <f>データ!AF7</f>
        <v>83.9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>
        <f>データ!AG7</f>
        <v>77.2</v>
      </c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>
        <f>データ!AH7</f>
        <v>159.1</v>
      </c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69" t="s">
        <v>29</v>
      </c>
      <c r="CX32" s="69"/>
      <c r="CY32" s="69"/>
      <c r="CZ32" s="69"/>
      <c r="DA32" s="69"/>
      <c r="DB32" s="69"/>
      <c r="DC32" s="69"/>
      <c r="DD32" s="69"/>
      <c r="DE32" s="69"/>
      <c r="DF32" s="67">
        <f>データ!AO7</f>
        <v>10.6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>
        <f>データ!AP7</f>
        <v>28.3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>
        <f>データ!AQ7</f>
        <v>39.9</v>
      </c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>
        <f>データ!AR7</f>
        <v>21.4</v>
      </c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>
        <f>データ!AS7</f>
        <v>14.1</v>
      </c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69" t="s">
        <v>29</v>
      </c>
      <c r="GL32" s="69"/>
      <c r="GM32" s="69"/>
      <c r="GN32" s="69"/>
      <c r="GO32" s="69"/>
      <c r="GP32" s="69"/>
      <c r="GQ32" s="69"/>
      <c r="GR32" s="69"/>
      <c r="GS32" s="69"/>
      <c r="GT32" s="87">
        <f>データ!AZ7</f>
        <v>1100</v>
      </c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>
        <f>データ!BA7</f>
        <v>706</v>
      </c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>
        <f>データ!BB7</f>
        <v>16253</v>
      </c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>
        <f>データ!BC7</f>
        <v>12164</v>
      </c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>
        <f>データ!BD7</f>
        <v>234734</v>
      </c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76" t="s">
        <v>134</v>
      </c>
      <c r="NJ32" s="77"/>
      <c r="NK32" s="77"/>
      <c r="NL32" s="77"/>
      <c r="NM32" s="77"/>
      <c r="NN32" s="77"/>
      <c r="NO32" s="77"/>
      <c r="NP32" s="77"/>
      <c r="NQ32" s="77"/>
      <c r="NR32" s="77"/>
      <c r="NS32" s="77"/>
      <c r="NT32" s="77"/>
      <c r="NU32" s="77"/>
      <c r="NV32" s="77"/>
      <c r="NW32" s="78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76"/>
      <c r="NJ33" s="77"/>
      <c r="NK33" s="77"/>
      <c r="NL33" s="77"/>
      <c r="NM33" s="77"/>
      <c r="NN33" s="77"/>
      <c r="NO33" s="77"/>
      <c r="NP33" s="77"/>
      <c r="NQ33" s="77"/>
      <c r="NR33" s="77"/>
      <c r="NS33" s="77"/>
      <c r="NT33" s="77"/>
      <c r="NU33" s="77"/>
      <c r="NV33" s="77"/>
      <c r="NW33" s="78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76"/>
      <c r="NJ34" s="77"/>
      <c r="NK34" s="77"/>
      <c r="NL34" s="77"/>
      <c r="NM34" s="77"/>
      <c r="NN34" s="77"/>
      <c r="NO34" s="77"/>
      <c r="NP34" s="77"/>
      <c r="NQ34" s="77"/>
      <c r="NR34" s="77"/>
      <c r="NS34" s="77"/>
      <c r="NT34" s="77"/>
      <c r="NU34" s="77"/>
      <c r="NV34" s="77"/>
      <c r="NW34" s="78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76"/>
      <c r="NJ35" s="77"/>
      <c r="NK35" s="77"/>
      <c r="NL35" s="77"/>
      <c r="NM35" s="77"/>
      <c r="NN35" s="77"/>
      <c r="NO35" s="77"/>
      <c r="NP35" s="77"/>
      <c r="NQ35" s="77"/>
      <c r="NR35" s="77"/>
      <c r="NS35" s="77"/>
      <c r="NT35" s="77"/>
      <c r="NU35" s="77"/>
      <c r="NV35" s="77"/>
      <c r="NW35" s="78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76"/>
      <c r="NJ36" s="77"/>
      <c r="NK36" s="77"/>
      <c r="NL36" s="77"/>
      <c r="NM36" s="77"/>
      <c r="NN36" s="77"/>
      <c r="NO36" s="77"/>
      <c r="NP36" s="77"/>
      <c r="NQ36" s="77"/>
      <c r="NR36" s="77"/>
      <c r="NS36" s="77"/>
      <c r="NT36" s="77"/>
      <c r="NU36" s="77"/>
      <c r="NV36" s="77"/>
      <c r="NW36" s="78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76"/>
      <c r="NJ37" s="77"/>
      <c r="NK37" s="77"/>
      <c r="NL37" s="77"/>
      <c r="NM37" s="77"/>
      <c r="NN37" s="77"/>
      <c r="NO37" s="77"/>
      <c r="NP37" s="77"/>
      <c r="NQ37" s="77"/>
      <c r="NR37" s="77"/>
      <c r="NS37" s="77"/>
      <c r="NT37" s="77"/>
      <c r="NU37" s="77"/>
      <c r="NV37" s="77"/>
      <c r="NW37" s="78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76"/>
      <c r="NJ38" s="77"/>
      <c r="NK38" s="77"/>
      <c r="NL38" s="77"/>
      <c r="NM38" s="77"/>
      <c r="NN38" s="77"/>
      <c r="NO38" s="77"/>
      <c r="NP38" s="77"/>
      <c r="NQ38" s="77"/>
      <c r="NR38" s="77"/>
      <c r="NS38" s="77"/>
      <c r="NT38" s="77"/>
      <c r="NU38" s="77"/>
      <c r="NV38" s="77"/>
      <c r="NW38" s="78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76"/>
      <c r="NJ39" s="77"/>
      <c r="NK39" s="77"/>
      <c r="NL39" s="77"/>
      <c r="NM39" s="77"/>
      <c r="NN39" s="77"/>
      <c r="NO39" s="77"/>
      <c r="NP39" s="77"/>
      <c r="NQ39" s="77"/>
      <c r="NR39" s="77"/>
      <c r="NS39" s="77"/>
      <c r="NT39" s="77"/>
      <c r="NU39" s="77"/>
      <c r="NV39" s="77"/>
      <c r="NW39" s="78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76"/>
      <c r="NJ40" s="77"/>
      <c r="NK40" s="77"/>
      <c r="NL40" s="77"/>
      <c r="NM40" s="77"/>
      <c r="NN40" s="77"/>
      <c r="NO40" s="77"/>
      <c r="NP40" s="77"/>
      <c r="NQ40" s="77"/>
      <c r="NR40" s="77"/>
      <c r="NS40" s="77"/>
      <c r="NT40" s="77"/>
      <c r="NU40" s="77"/>
      <c r="NV40" s="77"/>
      <c r="NW40" s="78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76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78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76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78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76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78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76"/>
      <c r="NJ44" s="77"/>
      <c r="NK44" s="77"/>
      <c r="NL44" s="77"/>
      <c r="NM44" s="77"/>
      <c r="NN44" s="77"/>
      <c r="NO44" s="77"/>
      <c r="NP44" s="77"/>
      <c r="NQ44" s="77"/>
      <c r="NR44" s="77"/>
      <c r="NS44" s="77"/>
      <c r="NT44" s="77"/>
      <c r="NU44" s="77"/>
      <c r="NV44" s="77"/>
      <c r="NW44" s="78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76"/>
      <c r="NJ45" s="77"/>
      <c r="NK45" s="77"/>
      <c r="NL45" s="77"/>
      <c r="NM45" s="77"/>
      <c r="NN45" s="77"/>
      <c r="NO45" s="77"/>
      <c r="NP45" s="77"/>
      <c r="NQ45" s="77"/>
      <c r="NR45" s="77"/>
      <c r="NS45" s="77"/>
      <c r="NT45" s="77"/>
      <c r="NU45" s="77"/>
      <c r="NV45" s="77"/>
      <c r="NW45" s="78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76"/>
      <c r="NJ46" s="77"/>
      <c r="NK46" s="77"/>
      <c r="NL46" s="77"/>
      <c r="NM46" s="77"/>
      <c r="NN46" s="77"/>
      <c r="NO46" s="77"/>
      <c r="NP46" s="77"/>
      <c r="NQ46" s="77"/>
      <c r="NR46" s="77"/>
      <c r="NS46" s="77"/>
      <c r="NT46" s="77"/>
      <c r="NU46" s="77"/>
      <c r="NV46" s="77"/>
      <c r="NW46" s="78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79"/>
      <c r="NJ47" s="80"/>
      <c r="NK47" s="80"/>
      <c r="NL47" s="80"/>
      <c r="NM47" s="80"/>
      <c r="NN47" s="80"/>
      <c r="NO47" s="80"/>
      <c r="NP47" s="80"/>
      <c r="NQ47" s="80"/>
      <c r="NR47" s="80"/>
      <c r="NS47" s="80"/>
      <c r="NT47" s="80"/>
      <c r="NU47" s="80"/>
      <c r="NV47" s="80"/>
      <c r="NW47" s="81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73" t="s">
        <v>30</v>
      </c>
      <c r="NJ48" s="74"/>
      <c r="NK48" s="74"/>
      <c r="NL48" s="74"/>
      <c r="NM48" s="74"/>
      <c r="NN48" s="74"/>
      <c r="NO48" s="74"/>
      <c r="NP48" s="74"/>
      <c r="NQ48" s="74"/>
      <c r="NR48" s="74"/>
      <c r="NS48" s="74"/>
      <c r="NT48" s="74"/>
      <c r="NU48" s="74"/>
      <c r="NV48" s="74"/>
      <c r="NW48" s="75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76" t="s">
        <v>132</v>
      </c>
      <c r="NJ49" s="77"/>
      <c r="NK49" s="77"/>
      <c r="NL49" s="77"/>
      <c r="NM49" s="77"/>
      <c r="NN49" s="77"/>
      <c r="NO49" s="77"/>
      <c r="NP49" s="77"/>
      <c r="NQ49" s="77"/>
      <c r="NR49" s="77"/>
      <c r="NS49" s="77"/>
      <c r="NT49" s="77"/>
      <c r="NU49" s="77"/>
      <c r="NV49" s="77"/>
      <c r="NW49" s="78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76"/>
      <c r="NJ50" s="77"/>
      <c r="NK50" s="77"/>
      <c r="NL50" s="77"/>
      <c r="NM50" s="77"/>
      <c r="NN50" s="77"/>
      <c r="NO50" s="77"/>
      <c r="NP50" s="77"/>
      <c r="NQ50" s="77"/>
      <c r="NR50" s="77"/>
      <c r="NS50" s="77"/>
      <c r="NT50" s="77"/>
      <c r="NU50" s="77"/>
      <c r="NV50" s="77"/>
      <c r="NW50" s="78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76"/>
      <c r="NJ51" s="77"/>
      <c r="NK51" s="77"/>
      <c r="NL51" s="77"/>
      <c r="NM51" s="77"/>
      <c r="NN51" s="77"/>
      <c r="NO51" s="77"/>
      <c r="NP51" s="77"/>
      <c r="NQ51" s="77"/>
      <c r="NR51" s="77"/>
      <c r="NS51" s="77"/>
      <c r="NT51" s="77"/>
      <c r="NU51" s="77"/>
      <c r="NV51" s="77"/>
      <c r="NW51" s="78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71" t="str">
        <f>データ!$B$11</f>
        <v>H30</v>
      </c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 t="str">
        <f>データ!$C$11</f>
        <v>R01</v>
      </c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 t="str">
        <f>データ!$D$11</f>
        <v>R02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 t="str">
        <f>データ!$E$11</f>
        <v>R03</v>
      </c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 t="str">
        <f>データ!$F$11</f>
        <v>R04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71" t="str">
        <f>データ!$B$11</f>
        <v>H30</v>
      </c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 t="str">
        <f>データ!$C$11</f>
        <v>R01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 t="str">
        <f>データ!$D$11</f>
        <v>R02</v>
      </c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 t="str">
        <f>データ!$E$11</f>
        <v>R03</v>
      </c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 t="str">
        <f>データ!$F$11</f>
        <v>R04</v>
      </c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71" t="str">
        <f>データ!$B$11</f>
        <v>H30</v>
      </c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 t="str">
        <f>データ!$C$11</f>
        <v>R01</v>
      </c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 t="str">
        <f>データ!$D$11</f>
        <v>R02</v>
      </c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 t="str">
        <f>データ!$E$11</f>
        <v>R03</v>
      </c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 t="str">
        <f>データ!$F$11</f>
        <v>R04</v>
      </c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71" t="str">
        <f>データ!$B$11</f>
        <v>H30</v>
      </c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 t="str">
        <f>データ!$C$11</f>
        <v>R01</v>
      </c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 t="str">
        <f>データ!$D$11</f>
        <v>R02</v>
      </c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 t="str">
        <f>データ!$E$11</f>
        <v>R03</v>
      </c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 t="str">
        <f>データ!$F$11</f>
        <v>R04</v>
      </c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2"/>
      <c r="NA52" s="2"/>
      <c r="NB52" s="2"/>
      <c r="NC52" s="2"/>
      <c r="ND52" s="2"/>
      <c r="NE52" s="2"/>
      <c r="NF52" s="2"/>
      <c r="NG52" s="10"/>
      <c r="NH52" s="2"/>
      <c r="NI52" s="76"/>
      <c r="NJ52" s="77"/>
      <c r="NK52" s="77"/>
      <c r="NL52" s="77"/>
      <c r="NM52" s="77"/>
      <c r="NN52" s="77"/>
      <c r="NO52" s="77"/>
      <c r="NP52" s="77"/>
      <c r="NQ52" s="77"/>
      <c r="NR52" s="77"/>
      <c r="NS52" s="77"/>
      <c r="NT52" s="77"/>
      <c r="NU52" s="77"/>
      <c r="NV52" s="77"/>
      <c r="NW52" s="78"/>
    </row>
    <row r="53" spans="1:387" ht="13.5" customHeight="1" x14ac:dyDescent="0.15">
      <c r="A53" s="2"/>
      <c r="B53" s="9"/>
      <c r="C53" s="2"/>
      <c r="D53" s="2"/>
      <c r="E53" s="2"/>
      <c r="F53" s="2"/>
      <c r="I53" s="69" t="s">
        <v>27</v>
      </c>
      <c r="J53" s="69"/>
      <c r="K53" s="69"/>
      <c r="L53" s="69"/>
      <c r="M53" s="69"/>
      <c r="N53" s="69"/>
      <c r="O53" s="69"/>
      <c r="P53" s="69"/>
      <c r="Q53" s="69"/>
      <c r="R53" s="67">
        <f>データ!BF7</f>
        <v>16.8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>
        <f>データ!BG7</f>
        <v>13.1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>
        <f>データ!BH7</f>
        <v>3.5</v>
      </c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>
        <f>データ!BI7</f>
        <v>5.7</v>
      </c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>
        <f>データ!BJ7</f>
        <v>10.5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69" t="s">
        <v>27</v>
      </c>
      <c r="CX53" s="69"/>
      <c r="CY53" s="69"/>
      <c r="CZ53" s="69"/>
      <c r="DA53" s="69"/>
      <c r="DB53" s="69"/>
      <c r="DC53" s="69"/>
      <c r="DD53" s="69"/>
      <c r="DE53" s="69"/>
      <c r="DF53" s="67">
        <f>データ!BQ7</f>
        <v>20.9</v>
      </c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>
        <f>データ!BR7</f>
        <v>24.5</v>
      </c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>
        <f>データ!BS7</f>
        <v>38.5</v>
      </c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>
        <f>データ!BT7</f>
        <v>41.6</v>
      </c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>
        <f>データ!BU7</f>
        <v>23.2</v>
      </c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69" t="s">
        <v>27</v>
      </c>
      <c r="GL53" s="69"/>
      <c r="GM53" s="69"/>
      <c r="GN53" s="69"/>
      <c r="GO53" s="69"/>
      <c r="GP53" s="69"/>
      <c r="GQ53" s="69"/>
      <c r="GR53" s="69"/>
      <c r="GS53" s="69"/>
      <c r="GT53" s="67">
        <f>データ!CB7</f>
        <v>45.3</v>
      </c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>
        <f>データ!CC7</f>
        <v>34</v>
      </c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>
        <f>データ!CD7</f>
        <v>68</v>
      </c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>
        <f>データ!CE7</f>
        <v>70.599999999999994</v>
      </c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>
        <f>データ!CF7</f>
        <v>62.2</v>
      </c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69" t="s">
        <v>27</v>
      </c>
      <c r="JZ53" s="69"/>
      <c r="KA53" s="69"/>
      <c r="KB53" s="69"/>
      <c r="KC53" s="69"/>
      <c r="KD53" s="69"/>
      <c r="KE53" s="69"/>
      <c r="KF53" s="69"/>
      <c r="KG53" s="69"/>
      <c r="KH53" s="87">
        <f>データ!CM7</f>
        <v>14960</v>
      </c>
      <c r="KI53" s="87"/>
      <c r="KJ53" s="87"/>
      <c r="KK53" s="87"/>
      <c r="KL53" s="87"/>
      <c r="KM53" s="87"/>
      <c r="KN53" s="87"/>
      <c r="KO53" s="87"/>
      <c r="KP53" s="87"/>
      <c r="KQ53" s="87"/>
      <c r="KR53" s="87"/>
      <c r="KS53" s="87"/>
      <c r="KT53" s="87"/>
      <c r="KU53" s="87"/>
      <c r="KV53" s="87">
        <f>データ!CN7</f>
        <v>108571</v>
      </c>
      <c r="KW53" s="87"/>
      <c r="KX53" s="87"/>
      <c r="KY53" s="87"/>
      <c r="KZ53" s="87"/>
      <c r="LA53" s="87"/>
      <c r="LB53" s="87"/>
      <c r="LC53" s="87"/>
      <c r="LD53" s="87"/>
      <c r="LE53" s="87"/>
      <c r="LF53" s="87"/>
      <c r="LG53" s="87"/>
      <c r="LH53" s="87"/>
      <c r="LI53" s="87"/>
      <c r="LJ53" s="87">
        <f>データ!CO7</f>
        <v>-30518</v>
      </c>
      <c r="LK53" s="87"/>
      <c r="LL53" s="87"/>
      <c r="LM53" s="87"/>
      <c r="LN53" s="87"/>
      <c r="LO53" s="87"/>
      <c r="LP53" s="87"/>
      <c r="LQ53" s="87"/>
      <c r="LR53" s="87"/>
      <c r="LS53" s="87"/>
      <c r="LT53" s="87"/>
      <c r="LU53" s="87"/>
      <c r="LV53" s="87"/>
      <c r="LW53" s="87"/>
      <c r="LX53" s="87">
        <f>データ!CP7</f>
        <v>-43788</v>
      </c>
      <c r="LY53" s="87"/>
      <c r="LZ53" s="87"/>
      <c r="MA53" s="87"/>
      <c r="MB53" s="87"/>
      <c r="MC53" s="87"/>
      <c r="MD53" s="87"/>
      <c r="ME53" s="87"/>
      <c r="MF53" s="87"/>
      <c r="MG53" s="87"/>
      <c r="MH53" s="87"/>
      <c r="MI53" s="87"/>
      <c r="MJ53" s="87"/>
      <c r="MK53" s="87"/>
      <c r="ML53" s="87">
        <f>データ!CQ7</f>
        <v>16245</v>
      </c>
      <c r="MM53" s="87"/>
      <c r="MN53" s="87"/>
      <c r="MO53" s="87"/>
      <c r="MP53" s="87"/>
      <c r="MQ53" s="87"/>
      <c r="MR53" s="87"/>
      <c r="MS53" s="87"/>
      <c r="MT53" s="87"/>
      <c r="MU53" s="87"/>
      <c r="MV53" s="87"/>
      <c r="MW53" s="87"/>
      <c r="MX53" s="87"/>
      <c r="MY53" s="87"/>
      <c r="MZ53" s="2"/>
      <c r="NA53" s="2"/>
      <c r="NB53" s="2"/>
      <c r="NC53" s="2"/>
      <c r="ND53" s="2"/>
      <c r="NE53" s="2"/>
      <c r="NF53" s="2"/>
      <c r="NG53" s="10"/>
      <c r="NH53" s="2"/>
      <c r="NI53" s="76"/>
      <c r="NJ53" s="77"/>
      <c r="NK53" s="77"/>
      <c r="NL53" s="77"/>
      <c r="NM53" s="77"/>
      <c r="NN53" s="77"/>
      <c r="NO53" s="77"/>
      <c r="NP53" s="77"/>
      <c r="NQ53" s="77"/>
      <c r="NR53" s="77"/>
      <c r="NS53" s="77"/>
      <c r="NT53" s="77"/>
      <c r="NU53" s="77"/>
      <c r="NV53" s="77"/>
      <c r="NW53" s="78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69" t="s">
        <v>29</v>
      </c>
      <c r="J54" s="69"/>
      <c r="K54" s="69"/>
      <c r="L54" s="69"/>
      <c r="M54" s="69"/>
      <c r="N54" s="69"/>
      <c r="O54" s="69"/>
      <c r="P54" s="69"/>
      <c r="Q54" s="69"/>
      <c r="R54" s="67">
        <f>データ!BK7</f>
        <v>31.6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>
        <f>データ!BL7</f>
        <v>28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>
        <f>データ!BM7</f>
        <v>2.8</v>
      </c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>
        <f>データ!BN7</f>
        <v>18.399999999999999</v>
      </c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>
        <f>データ!BO7</f>
        <v>26.2</v>
      </c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69" t="s">
        <v>29</v>
      </c>
      <c r="CX54" s="69"/>
      <c r="CY54" s="69"/>
      <c r="CZ54" s="69"/>
      <c r="DA54" s="69"/>
      <c r="DB54" s="69"/>
      <c r="DC54" s="69"/>
      <c r="DD54" s="69"/>
      <c r="DE54" s="69"/>
      <c r="DF54" s="67">
        <f>データ!BV7</f>
        <v>29.4</v>
      </c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>
        <f>データ!BW7</f>
        <v>27.8</v>
      </c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>
        <f>データ!BX7</f>
        <v>78.5</v>
      </c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>
        <f>データ!BY7</f>
        <v>52.3</v>
      </c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>
        <f>データ!BZ7</f>
        <v>27.7</v>
      </c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69" t="s">
        <v>29</v>
      </c>
      <c r="GL54" s="69"/>
      <c r="GM54" s="69"/>
      <c r="GN54" s="69"/>
      <c r="GO54" s="69"/>
      <c r="GP54" s="69"/>
      <c r="GQ54" s="69"/>
      <c r="GR54" s="69"/>
      <c r="GS54" s="69"/>
      <c r="GT54" s="67">
        <f>データ!CG7</f>
        <v>17.100000000000001</v>
      </c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>
        <f>データ!CH7</f>
        <v>15.9</v>
      </c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>
        <f>データ!CI7</f>
        <v>-99.9</v>
      </c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>
        <f>データ!CJ7</f>
        <v>-6.6</v>
      </c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  <c r="IW54" s="67"/>
      <c r="IX54" s="67">
        <f>データ!CK7</f>
        <v>13.5</v>
      </c>
      <c r="IY54" s="67"/>
      <c r="IZ54" s="67"/>
      <c r="JA54" s="67"/>
      <c r="JB54" s="67"/>
      <c r="JC54" s="67"/>
      <c r="JD54" s="67"/>
      <c r="JE54" s="67"/>
      <c r="JF54" s="67"/>
      <c r="JG54" s="67"/>
      <c r="JH54" s="67"/>
      <c r="JI54" s="67"/>
      <c r="JJ54" s="67"/>
      <c r="JK54" s="67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69" t="s">
        <v>29</v>
      </c>
      <c r="JZ54" s="69"/>
      <c r="KA54" s="69"/>
      <c r="KB54" s="69"/>
      <c r="KC54" s="69"/>
      <c r="KD54" s="69"/>
      <c r="KE54" s="69"/>
      <c r="KF54" s="69"/>
      <c r="KG54" s="69"/>
      <c r="KH54" s="82">
        <f>データ!CR7</f>
        <v>5713</v>
      </c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4"/>
      <c r="KV54" s="82">
        <f>データ!CS7</f>
        <v>3780</v>
      </c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4"/>
      <c r="LJ54" s="82">
        <f>データ!CT7</f>
        <v>-46965</v>
      </c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4"/>
      <c r="LX54" s="82">
        <f>データ!CU7</f>
        <v>-28874</v>
      </c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4"/>
      <c r="ML54" s="82">
        <f>データ!CV7</f>
        <v>-4869</v>
      </c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4"/>
      <c r="MZ54" s="2"/>
      <c r="NA54" s="2"/>
      <c r="NB54" s="2"/>
      <c r="NC54" s="2"/>
      <c r="ND54" s="2"/>
      <c r="NE54" s="2"/>
      <c r="NF54" s="2"/>
      <c r="NG54" s="10"/>
      <c r="NH54" s="2"/>
      <c r="NI54" s="76"/>
      <c r="NJ54" s="77"/>
      <c r="NK54" s="77"/>
      <c r="NL54" s="77"/>
      <c r="NM54" s="77"/>
      <c r="NN54" s="77"/>
      <c r="NO54" s="77"/>
      <c r="NP54" s="77"/>
      <c r="NQ54" s="77"/>
      <c r="NR54" s="77"/>
      <c r="NS54" s="77"/>
      <c r="NT54" s="77"/>
      <c r="NU54" s="77"/>
      <c r="NV54" s="77"/>
      <c r="NW54" s="78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76"/>
      <c r="NJ55" s="77"/>
      <c r="NK55" s="77"/>
      <c r="NL55" s="77"/>
      <c r="NM55" s="77"/>
      <c r="NN55" s="77"/>
      <c r="NO55" s="77"/>
      <c r="NP55" s="77"/>
      <c r="NQ55" s="77"/>
      <c r="NR55" s="77"/>
      <c r="NS55" s="77"/>
      <c r="NT55" s="77"/>
      <c r="NU55" s="77"/>
      <c r="NV55" s="77"/>
      <c r="NW55" s="78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76"/>
      <c r="NJ56" s="77"/>
      <c r="NK56" s="77"/>
      <c r="NL56" s="77"/>
      <c r="NM56" s="77"/>
      <c r="NN56" s="77"/>
      <c r="NO56" s="77"/>
      <c r="NP56" s="77"/>
      <c r="NQ56" s="77"/>
      <c r="NR56" s="77"/>
      <c r="NS56" s="77"/>
      <c r="NT56" s="77"/>
      <c r="NU56" s="77"/>
      <c r="NV56" s="77"/>
      <c r="NW56" s="78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76"/>
      <c r="NJ57" s="77"/>
      <c r="NK57" s="77"/>
      <c r="NL57" s="77"/>
      <c r="NM57" s="77"/>
      <c r="NN57" s="77"/>
      <c r="NO57" s="77"/>
      <c r="NP57" s="77"/>
      <c r="NQ57" s="77"/>
      <c r="NR57" s="77"/>
      <c r="NS57" s="77"/>
      <c r="NT57" s="77"/>
      <c r="NU57" s="77"/>
      <c r="NV57" s="77"/>
      <c r="NW57" s="78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76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78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76"/>
      <c r="NJ59" s="77"/>
      <c r="NK59" s="77"/>
      <c r="NL59" s="77"/>
      <c r="NM59" s="77"/>
      <c r="NN59" s="77"/>
      <c r="NO59" s="77"/>
      <c r="NP59" s="77"/>
      <c r="NQ59" s="77"/>
      <c r="NR59" s="77"/>
      <c r="NS59" s="77"/>
      <c r="NT59" s="77"/>
      <c r="NU59" s="77"/>
      <c r="NV59" s="77"/>
      <c r="NW59" s="78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85" t="s">
        <v>31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85"/>
      <c r="MX60" s="85"/>
      <c r="MY60" s="85"/>
      <c r="MZ60" s="85"/>
      <c r="NA60" s="85"/>
      <c r="NB60" s="8"/>
      <c r="NC60" s="8"/>
      <c r="ND60" s="8"/>
      <c r="NE60" s="8"/>
      <c r="NF60" s="8"/>
      <c r="NG60" s="21"/>
      <c r="NH60" s="2"/>
      <c r="NI60" s="76"/>
      <c r="NJ60" s="77"/>
      <c r="NK60" s="77"/>
      <c r="NL60" s="77"/>
      <c r="NM60" s="77"/>
      <c r="NN60" s="77"/>
      <c r="NO60" s="77"/>
      <c r="NP60" s="77"/>
      <c r="NQ60" s="77"/>
      <c r="NR60" s="77"/>
      <c r="NS60" s="77"/>
      <c r="NT60" s="77"/>
      <c r="NU60" s="77"/>
      <c r="NV60" s="77"/>
      <c r="NW60" s="78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86"/>
      <c r="MX61" s="86"/>
      <c r="MY61" s="86"/>
      <c r="MZ61" s="86"/>
      <c r="NA61" s="86"/>
      <c r="NB61" s="8"/>
      <c r="NC61" s="8"/>
      <c r="ND61" s="8"/>
      <c r="NE61" s="8"/>
      <c r="NF61" s="8"/>
      <c r="NG61" s="21"/>
      <c r="NH61" s="2"/>
      <c r="NI61" s="76"/>
      <c r="NJ61" s="77"/>
      <c r="NK61" s="77"/>
      <c r="NL61" s="77"/>
      <c r="NM61" s="77"/>
      <c r="NN61" s="77"/>
      <c r="NO61" s="77"/>
      <c r="NP61" s="77"/>
      <c r="NQ61" s="77"/>
      <c r="NR61" s="77"/>
      <c r="NS61" s="77"/>
      <c r="NT61" s="77"/>
      <c r="NU61" s="77"/>
      <c r="NV61" s="77"/>
      <c r="NW61" s="78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76"/>
      <c r="NJ62" s="77"/>
      <c r="NK62" s="77"/>
      <c r="NL62" s="77"/>
      <c r="NM62" s="77"/>
      <c r="NN62" s="77"/>
      <c r="NO62" s="77"/>
      <c r="NP62" s="77"/>
      <c r="NQ62" s="77"/>
      <c r="NR62" s="77"/>
      <c r="NS62" s="77"/>
      <c r="NT62" s="77"/>
      <c r="NU62" s="77"/>
      <c r="NV62" s="77"/>
      <c r="NW62" s="78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72" t="s">
        <v>32</v>
      </c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76"/>
      <c r="NJ63" s="77"/>
      <c r="NK63" s="77"/>
      <c r="NL63" s="77"/>
      <c r="NM63" s="77"/>
      <c r="NN63" s="77"/>
      <c r="NO63" s="77"/>
      <c r="NP63" s="77"/>
      <c r="NQ63" s="77"/>
      <c r="NR63" s="77"/>
      <c r="NS63" s="77"/>
      <c r="NT63" s="77"/>
      <c r="NU63" s="77"/>
      <c r="NV63" s="77"/>
      <c r="NW63" s="78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79"/>
      <c r="NJ64" s="80"/>
      <c r="NK64" s="80"/>
      <c r="NL64" s="80"/>
      <c r="NM64" s="80"/>
      <c r="NN64" s="80"/>
      <c r="NO64" s="80"/>
      <c r="NP64" s="80"/>
      <c r="NQ64" s="80"/>
      <c r="NR64" s="80"/>
      <c r="NS64" s="80"/>
      <c r="NT64" s="80"/>
      <c r="NU64" s="80"/>
      <c r="NV64" s="80"/>
      <c r="NW64" s="81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73" t="s">
        <v>33</v>
      </c>
      <c r="NJ65" s="74"/>
      <c r="NK65" s="74"/>
      <c r="NL65" s="74"/>
      <c r="NM65" s="74"/>
      <c r="NN65" s="74"/>
      <c r="NO65" s="74"/>
      <c r="NP65" s="74"/>
      <c r="NQ65" s="74"/>
      <c r="NR65" s="74"/>
      <c r="NS65" s="74"/>
      <c r="NT65" s="74"/>
      <c r="NU65" s="74"/>
      <c r="NV65" s="74"/>
      <c r="NW65" s="75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76" t="s">
        <v>133</v>
      </c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78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70">
        <f>データ!DI6</f>
        <v>186761</v>
      </c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76"/>
      <c r="NJ67" s="77"/>
      <c r="NK67" s="77"/>
      <c r="NL67" s="77"/>
      <c r="NM67" s="77"/>
      <c r="NN67" s="77"/>
      <c r="NO67" s="77"/>
      <c r="NP67" s="77"/>
      <c r="NQ67" s="77"/>
      <c r="NR67" s="77"/>
      <c r="NS67" s="77"/>
      <c r="NT67" s="77"/>
      <c r="NU67" s="77"/>
      <c r="NV67" s="77"/>
      <c r="NW67" s="78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76"/>
      <c r="NJ68" s="77"/>
      <c r="NK68" s="77"/>
      <c r="NL68" s="77"/>
      <c r="NM68" s="77"/>
      <c r="NN68" s="77"/>
      <c r="NO68" s="77"/>
      <c r="NP68" s="77"/>
      <c r="NQ68" s="77"/>
      <c r="NR68" s="77"/>
      <c r="NS68" s="77"/>
      <c r="NT68" s="77"/>
      <c r="NU68" s="77"/>
      <c r="NV68" s="77"/>
      <c r="NW68" s="78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76"/>
      <c r="NJ69" s="77"/>
      <c r="NK69" s="77"/>
      <c r="NL69" s="77"/>
      <c r="NM69" s="77"/>
      <c r="NN69" s="77"/>
      <c r="NO69" s="77"/>
      <c r="NP69" s="77"/>
      <c r="NQ69" s="77"/>
      <c r="NR69" s="77"/>
      <c r="NS69" s="77"/>
      <c r="NT69" s="77"/>
      <c r="NU69" s="77"/>
      <c r="NV69" s="77"/>
      <c r="NW69" s="78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76"/>
      <c r="NJ70" s="77"/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78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76"/>
      <c r="NJ71" s="77"/>
      <c r="NK71" s="77"/>
      <c r="NL71" s="77"/>
      <c r="NM71" s="77"/>
      <c r="NN71" s="77"/>
      <c r="NO71" s="77"/>
      <c r="NP71" s="77"/>
      <c r="NQ71" s="77"/>
      <c r="NR71" s="77"/>
      <c r="NS71" s="77"/>
      <c r="NT71" s="77"/>
      <c r="NU71" s="77"/>
      <c r="NV71" s="77"/>
      <c r="NW71" s="78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72" t="s">
        <v>34</v>
      </c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76"/>
      <c r="NJ72" s="77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78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76"/>
      <c r="NJ73" s="77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8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76"/>
      <c r="NJ74" s="77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8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76"/>
      <c r="NJ75" s="77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8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1" t="str">
        <f>データ!$B$11</f>
        <v>H30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 t="str">
        <f>データ!$C$11</f>
        <v>R01</v>
      </c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 t="str">
        <f>データ!$D$11</f>
        <v>R02</v>
      </c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 t="str">
        <f>データ!$E$11</f>
        <v>R03</v>
      </c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 t="str">
        <f>データ!$F$11</f>
        <v>R04</v>
      </c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70">
        <f>データ!DJ6</f>
        <v>0</v>
      </c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71" t="str">
        <f>データ!$B$11</f>
        <v>H30</v>
      </c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 t="str">
        <f>データ!$C$11</f>
        <v>R01</v>
      </c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 t="str">
        <f>データ!$D$11</f>
        <v>R02</v>
      </c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 t="str">
        <f>データ!$E$11</f>
        <v>R03</v>
      </c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 t="str">
        <f>データ!$F$11</f>
        <v>R04</v>
      </c>
      <c r="IY76" s="71"/>
      <c r="IZ76" s="71"/>
      <c r="JA76" s="71"/>
      <c r="JB76" s="71"/>
      <c r="JC76" s="71"/>
      <c r="JD76" s="71"/>
      <c r="JE76" s="71"/>
      <c r="JF76" s="71"/>
      <c r="JG76" s="71"/>
      <c r="JH76" s="71"/>
      <c r="JI76" s="71"/>
      <c r="JJ76" s="71"/>
      <c r="JK76" s="7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71" t="str">
        <f>データ!$B$11</f>
        <v>H30</v>
      </c>
      <c r="KI76" s="71"/>
      <c r="KJ76" s="71"/>
      <c r="KK76" s="71"/>
      <c r="KL76" s="71"/>
      <c r="KM76" s="71"/>
      <c r="KN76" s="71"/>
      <c r="KO76" s="71"/>
      <c r="KP76" s="71"/>
      <c r="KQ76" s="71"/>
      <c r="KR76" s="71"/>
      <c r="KS76" s="71"/>
      <c r="KT76" s="71"/>
      <c r="KU76" s="71"/>
      <c r="KV76" s="71" t="str">
        <f>データ!$C$11</f>
        <v>R01</v>
      </c>
      <c r="KW76" s="71"/>
      <c r="KX76" s="71"/>
      <c r="KY76" s="71"/>
      <c r="KZ76" s="71"/>
      <c r="LA76" s="71"/>
      <c r="LB76" s="71"/>
      <c r="LC76" s="71"/>
      <c r="LD76" s="71"/>
      <c r="LE76" s="71"/>
      <c r="LF76" s="71"/>
      <c r="LG76" s="71"/>
      <c r="LH76" s="71"/>
      <c r="LI76" s="71"/>
      <c r="LJ76" s="71" t="str">
        <f>データ!$D$11</f>
        <v>R02</v>
      </c>
      <c r="LK76" s="71"/>
      <c r="LL76" s="71"/>
      <c r="LM76" s="71"/>
      <c r="LN76" s="71"/>
      <c r="LO76" s="71"/>
      <c r="LP76" s="71"/>
      <c r="LQ76" s="71"/>
      <c r="LR76" s="71"/>
      <c r="LS76" s="71"/>
      <c r="LT76" s="71"/>
      <c r="LU76" s="71"/>
      <c r="LV76" s="71"/>
      <c r="LW76" s="71"/>
      <c r="LX76" s="71" t="str">
        <f>データ!$E$11</f>
        <v>R03</v>
      </c>
      <c r="LY76" s="71"/>
      <c r="LZ76" s="71"/>
      <c r="MA76" s="71"/>
      <c r="MB76" s="71"/>
      <c r="MC76" s="71"/>
      <c r="MD76" s="71"/>
      <c r="ME76" s="71"/>
      <c r="MF76" s="71"/>
      <c r="MG76" s="71"/>
      <c r="MH76" s="71"/>
      <c r="MI76" s="71"/>
      <c r="MJ76" s="71"/>
      <c r="MK76" s="71"/>
      <c r="ML76" s="71" t="str">
        <f>データ!$F$11</f>
        <v>R04</v>
      </c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1"/>
      <c r="MX76" s="71"/>
      <c r="MY76" s="71"/>
      <c r="MZ76" s="2"/>
      <c r="NA76" s="2"/>
      <c r="NB76" s="2"/>
      <c r="NC76" s="2"/>
      <c r="ND76" s="2"/>
      <c r="NE76" s="2"/>
      <c r="NF76" s="22"/>
      <c r="NG76" s="10"/>
      <c r="NH76" s="2"/>
      <c r="NI76" s="76"/>
      <c r="NJ76" s="77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8"/>
    </row>
    <row r="77" spans="1:387" ht="13.5" customHeight="1" x14ac:dyDescent="0.15">
      <c r="A77" s="2"/>
      <c r="B77" s="9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8" t="str">
        <f>データ!CX7</f>
        <v xml:space="preserve"> </v>
      </c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 t="str">
        <f>データ!CY7</f>
        <v xml:space="preserve"> </v>
      </c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 t="str">
        <f>データ!CZ7</f>
        <v xml:space="preserve"> </v>
      </c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 t="str">
        <f>データ!DA7</f>
        <v xml:space="preserve"> </v>
      </c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 t="str">
        <f>データ!DB7</f>
        <v xml:space="preserve"> </v>
      </c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69" t="s">
        <v>27</v>
      </c>
      <c r="GL77" s="69"/>
      <c r="GM77" s="69"/>
      <c r="GN77" s="69"/>
      <c r="GO77" s="69"/>
      <c r="GP77" s="69"/>
      <c r="GQ77" s="69"/>
      <c r="GR77" s="69"/>
      <c r="GS77" s="69"/>
      <c r="GT77" s="68" t="str">
        <f>データ!DK7</f>
        <v xml:space="preserve"> </v>
      </c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 t="str">
        <f>データ!DL7</f>
        <v xml:space="preserve"> </v>
      </c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 t="str">
        <f>データ!DM7</f>
        <v xml:space="preserve"> </v>
      </c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 t="str">
        <f>データ!DN7</f>
        <v xml:space="preserve"> </v>
      </c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 t="str">
        <f>データ!DO7</f>
        <v xml:space="preserve"> </v>
      </c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69" t="s">
        <v>27</v>
      </c>
      <c r="JZ77" s="69"/>
      <c r="KA77" s="69"/>
      <c r="KB77" s="69"/>
      <c r="KC77" s="69"/>
      <c r="KD77" s="69"/>
      <c r="KE77" s="69"/>
      <c r="KF77" s="69"/>
      <c r="KG77" s="69"/>
      <c r="KH77" s="67">
        <f>データ!DV7</f>
        <v>0</v>
      </c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>
        <f>データ!DW7</f>
        <v>0</v>
      </c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>
        <f>データ!DX7</f>
        <v>0</v>
      </c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>
        <f>データ!DY7</f>
        <v>0</v>
      </c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>
        <f>データ!DZ7</f>
        <v>0</v>
      </c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2"/>
      <c r="NA77" s="2"/>
      <c r="NB77" s="2"/>
      <c r="NC77" s="2"/>
      <c r="ND77" s="2"/>
      <c r="NE77" s="2"/>
      <c r="NF77" s="22"/>
      <c r="NG77" s="10"/>
      <c r="NH77" s="2"/>
      <c r="NI77" s="76"/>
      <c r="NJ77" s="77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78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8" t="str">
        <f>データ!DC7</f>
        <v xml:space="preserve"> </v>
      </c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 t="str">
        <f>データ!DD7</f>
        <v xml:space="preserve"> </v>
      </c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 t="str">
        <f>データ!DE7</f>
        <v xml:space="preserve"> </v>
      </c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 t="str">
        <f>データ!DF7</f>
        <v xml:space="preserve"> </v>
      </c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 t="str">
        <f>データ!DG7</f>
        <v xml:space="preserve"> </v>
      </c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69" t="s">
        <v>29</v>
      </c>
      <c r="GL78" s="69"/>
      <c r="GM78" s="69"/>
      <c r="GN78" s="69"/>
      <c r="GO78" s="69"/>
      <c r="GP78" s="69"/>
      <c r="GQ78" s="69"/>
      <c r="GR78" s="69"/>
      <c r="GS78" s="69"/>
      <c r="GT78" s="68" t="str">
        <f>データ!DP7</f>
        <v xml:space="preserve"> </v>
      </c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 t="str">
        <f>データ!DQ7</f>
        <v xml:space="preserve"> </v>
      </c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 t="str">
        <f>データ!DR7</f>
        <v xml:space="preserve"> </v>
      </c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 t="str">
        <f>データ!DS7</f>
        <v xml:space="preserve"> </v>
      </c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 t="str">
        <f>データ!DT7</f>
        <v xml:space="preserve"> </v>
      </c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8"/>
      <c r="JK78" s="68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69" t="s">
        <v>29</v>
      </c>
      <c r="JZ78" s="69"/>
      <c r="KA78" s="69"/>
      <c r="KB78" s="69"/>
      <c r="KC78" s="69"/>
      <c r="KD78" s="69"/>
      <c r="KE78" s="69"/>
      <c r="KF78" s="69"/>
      <c r="KG78" s="69"/>
      <c r="KH78" s="67">
        <f>データ!EA7</f>
        <v>34.9</v>
      </c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>
        <f>データ!EB7</f>
        <v>29.8</v>
      </c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>
        <f>データ!EC7</f>
        <v>0</v>
      </c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>
        <f>データ!ED7</f>
        <v>37.5</v>
      </c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>
        <f>データ!EE7</f>
        <v>23.3</v>
      </c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2"/>
      <c r="NA78" s="2"/>
      <c r="NB78" s="2"/>
      <c r="NC78" s="2"/>
      <c r="ND78" s="2"/>
      <c r="NE78" s="2"/>
      <c r="NF78" s="22"/>
      <c r="NG78" s="10"/>
      <c r="NH78" s="2"/>
      <c r="NI78" s="76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8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76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76"/>
      <c r="NJ80" s="77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8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76"/>
      <c r="NJ81" s="77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78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79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1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pddIluu/hlO4xFFQG8h3uupdQM1kb8kIV0tWoFvVAmSojkZiLcbXyCAgz6Ay/STmyXRaZPgaKDPYiGYYztZJIw==" saltValue="xSZG2DHmXP/oWTCrHwSBTg==" spinCount="100000" sheet="1" objects="1" scenarios="1" formatCells="0" formatColumns="0" formatRows="0"/>
  <mergeCells count="225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34" t="s">
        <v>58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29" t="s">
        <v>63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27" t="s">
        <v>64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8" t="s">
        <v>65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9" t="s">
        <v>66</v>
      </c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27" t="s">
        <v>67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8" t="s">
        <v>68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69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9" t="s">
        <v>70</v>
      </c>
      <c r="CY4" s="130"/>
      <c r="CZ4" s="130"/>
      <c r="DA4" s="130"/>
      <c r="DB4" s="130"/>
      <c r="DC4" s="130"/>
      <c r="DD4" s="130"/>
      <c r="DE4" s="130"/>
      <c r="DF4" s="130"/>
      <c r="DG4" s="130"/>
      <c r="DH4" s="131"/>
      <c r="DI4" s="132" t="s">
        <v>71</v>
      </c>
      <c r="DJ4" s="132" t="s">
        <v>72</v>
      </c>
      <c r="DK4" s="127" t="s">
        <v>73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74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90</v>
      </c>
      <c r="AK5" s="42" t="s">
        <v>91</v>
      </c>
      <c r="AL5" s="42" t="s">
        <v>92</v>
      </c>
      <c r="AM5" s="42" t="s">
        <v>93</v>
      </c>
      <c r="AN5" s="42" t="s">
        <v>94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91</v>
      </c>
      <c r="AW5" s="42" t="s">
        <v>92</v>
      </c>
      <c r="AX5" s="42" t="s">
        <v>93</v>
      </c>
      <c r="AY5" s="42" t="s">
        <v>94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91</v>
      </c>
      <c r="BH5" s="42" t="s">
        <v>92</v>
      </c>
      <c r="BI5" s="42" t="s">
        <v>93</v>
      </c>
      <c r="BJ5" s="42" t="s">
        <v>94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90</v>
      </c>
      <c r="BR5" s="42" t="s">
        <v>91</v>
      </c>
      <c r="BS5" s="42" t="s">
        <v>92</v>
      </c>
      <c r="BT5" s="42" t="s">
        <v>93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90</v>
      </c>
      <c r="CC5" s="42" t="s">
        <v>91</v>
      </c>
      <c r="CD5" s="42" t="s">
        <v>92</v>
      </c>
      <c r="CE5" s="42" t="s">
        <v>93</v>
      </c>
      <c r="CF5" s="42" t="s">
        <v>94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91</v>
      </c>
      <c r="CO5" s="42" t="s">
        <v>92</v>
      </c>
      <c r="CP5" s="42" t="s">
        <v>93</v>
      </c>
      <c r="CQ5" s="42" t="s">
        <v>94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90</v>
      </c>
      <c r="CY5" s="42" t="s">
        <v>91</v>
      </c>
      <c r="CZ5" s="42" t="s">
        <v>92</v>
      </c>
      <c r="DA5" s="42" t="s">
        <v>93</v>
      </c>
      <c r="DB5" s="42" t="s">
        <v>94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3"/>
      <c r="DJ5" s="133"/>
      <c r="DK5" s="42" t="s">
        <v>90</v>
      </c>
      <c r="DL5" s="42" t="s">
        <v>91</v>
      </c>
      <c r="DM5" s="42" t="s">
        <v>92</v>
      </c>
      <c r="DN5" s="42" t="s">
        <v>93</v>
      </c>
      <c r="DO5" s="42" t="s">
        <v>94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91</v>
      </c>
      <c r="DX5" s="42" t="s">
        <v>92</v>
      </c>
      <c r="DY5" s="42" t="s">
        <v>93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101</v>
      </c>
      <c r="EH5" s="42" t="s">
        <v>102</v>
      </c>
      <c r="EI5" s="42" t="s">
        <v>103</v>
      </c>
      <c r="EJ5" s="42" t="s">
        <v>104</v>
      </c>
      <c r="EK5" s="42" t="s">
        <v>105</v>
      </c>
      <c r="EL5" s="42" t="s">
        <v>106</v>
      </c>
      <c r="EM5" s="42" t="s">
        <v>107</v>
      </c>
      <c r="EN5" s="42" t="s">
        <v>108</v>
      </c>
      <c r="EO5" s="42" t="s">
        <v>109</v>
      </c>
      <c r="EP5" s="42" t="s">
        <v>110</v>
      </c>
    </row>
    <row r="6" spans="1:146" s="52" customFormat="1" x14ac:dyDescent="0.15">
      <c r="A6" s="28" t="s">
        <v>111</v>
      </c>
      <c r="B6" s="43">
        <f>B8</f>
        <v>2022</v>
      </c>
      <c r="C6" s="43">
        <f t="shared" ref="C6:X6" si="2">C8</f>
        <v>205621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2</v>
      </c>
      <c r="H6" s="43" t="str">
        <f>SUBSTITUTE(H8,"　","")</f>
        <v>長野県木島平村</v>
      </c>
      <c r="I6" s="43" t="str">
        <f t="shared" si="2"/>
        <v>ホテルパノラマランド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Ａ２Ｂ２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7937</v>
      </c>
      <c r="R6" s="46">
        <f t="shared" si="2"/>
        <v>420</v>
      </c>
      <c r="S6" s="47">
        <f t="shared" si="2"/>
        <v>20967</v>
      </c>
      <c r="T6" s="48" t="str">
        <f t="shared" si="2"/>
        <v>利用料金制</v>
      </c>
      <c r="U6" s="44">
        <f t="shared" si="2"/>
        <v>0</v>
      </c>
      <c r="V6" s="48" t="str">
        <f t="shared" si="2"/>
        <v>有</v>
      </c>
      <c r="W6" s="49">
        <f t="shared" si="2"/>
        <v>100</v>
      </c>
      <c r="X6" s="48" t="str">
        <f t="shared" si="2"/>
        <v>有</v>
      </c>
      <c r="Y6" s="50">
        <f>IF(Y8="-",NA(),Y8)</f>
        <v>108.3</v>
      </c>
      <c r="Z6" s="50">
        <f t="shared" ref="Z6:AH6" si="3">IF(Z8="-",NA(),Z8)</f>
        <v>94.6</v>
      </c>
      <c r="AA6" s="50">
        <f t="shared" si="3"/>
        <v>92.7</v>
      </c>
      <c r="AB6" s="50">
        <f t="shared" si="3"/>
        <v>74.099999999999994</v>
      </c>
      <c r="AC6" s="50">
        <f t="shared" si="3"/>
        <v>106.8</v>
      </c>
      <c r="AD6" s="50">
        <f t="shared" si="3"/>
        <v>156</v>
      </c>
      <c r="AE6" s="50">
        <f t="shared" si="3"/>
        <v>125.6</v>
      </c>
      <c r="AF6" s="50">
        <f t="shared" si="3"/>
        <v>83.9</v>
      </c>
      <c r="AG6" s="50">
        <f t="shared" si="3"/>
        <v>77.2</v>
      </c>
      <c r="AH6" s="50">
        <f t="shared" si="3"/>
        <v>159.1</v>
      </c>
      <c r="AI6" s="50" t="str">
        <f>IF(AI8="-","【-】","【"&amp;SUBSTITUTE(TEXT(AI8,"#,##0.0"),"-","△")&amp;"】")</f>
        <v>【115.2】</v>
      </c>
      <c r="AJ6" s="50">
        <f>IF(AJ8="-",NA(),AJ8)</f>
        <v>3</v>
      </c>
      <c r="AK6" s="50">
        <f t="shared" ref="AK6:AS6" si="4">IF(AK8="-",NA(),AK8)</f>
        <v>3.2</v>
      </c>
      <c r="AL6" s="50">
        <f t="shared" si="4"/>
        <v>18.8</v>
      </c>
      <c r="AM6" s="50">
        <f t="shared" si="4"/>
        <v>1.2</v>
      </c>
      <c r="AN6" s="50">
        <f t="shared" si="4"/>
        <v>1.3</v>
      </c>
      <c r="AO6" s="50">
        <f t="shared" si="4"/>
        <v>10.6</v>
      </c>
      <c r="AP6" s="50">
        <f t="shared" si="4"/>
        <v>28.3</v>
      </c>
      <c r="AQ6" s="50">
        <f t="shared" si="4"/>
        <v>39.9</v>
      </c>
      <c r="AR6" s="50">
        <f t="shared" si="4"/>
        <v>21.4</v>
      </c>
      <c r="AS6" s="50">
        <f t="shared" si="4"/>
        <v>14.1</v>
      </c>
      <c r="AT6" s="50" t="str">
        <f>IF(AT8="-","【-】","【"&amp;SUBSTITUTE(TEXT(AT8,"#,##0.0"),"-","△")&amp;"】")</f>
        <v>【26.4】</v>
      </c>
      <c r="AU6" s="45">
        <f>IF(AU8="-",NA(),AU8)</f>
        <v>320</v>
      </c>
      <c r="AV6" s="45">
        <f t="shared" ref="AV6:BD6" si="5">IF(AV8="-",NA(),AV8)</f>
        <v>646</v>
      </c>
      <c r="AW6" s="45">
        <f t="shared" si="5"/>
        <v>4095</v>
      </c>
      <c r="AX6" s="45">
        <f t="shared" si="5"/>
        <v>223</v>
      </c>
      <c r="AY6" s="45">
        <f t="shared" si="5"/>
        <v>359</v>
      </c>
      <c r="AZ6" s="45">
        <f t="shared" si="5"/>
        <v>1100</v>
      </c>
      <c r="BA6" s="45">
        <f t="shared" si="5"/>
        <v>706</v>
      </c>
      <c r="BB6" s="45">
        <f t="shared" si="5"/>
        <v>16253</v>
      </c>
      <c r="BC6" s="45">
        <f t="shared" si="5"/>
        <v>12164</v>
      </c>
      <c r="BD6" s="45">
        <f t="shared" si="5"/>
        <v>234734</v>
      </c>
      <c r="BE6" s="45" t="str">
        <f>IF(BE8="-","【-】","【"&amp;SUBSTITUTE(TEXT(BE8,"#,##0"),"-","△")&amp;"】")</f>
        <v>【73,677】</v>
      </c>
      <c r="BF6" s="50">
        <f>IF(BF8="-",NA(),BF8)</f>
        <v>16.8</v>
      </c>
      <c r="BG6" s="50">
        <f t="shared" ref="BG6:BO6" si="6">IF(BG8="-",NA(),BG8)</f>
        <v>13.1</v>
      </c>
      <c r="BH6" s="50">
        <f t="shared" si="6"/>
        <v>3.5</v>
      </c>
      <c r="BI6" s="50">
        <f t="shared" si="6"/>
        <v>5.7</v>
      </c>
      <c r="BJ6" s="50">
        <f t="shared" si="6"/>
        <v>10.5</v>
      </c>
      <c r="BK6" s="50">
        <f t="shared" si="6"/>
        <v>31.6</v>
      </c>
      <c r="BL6" s="50">
        <f t="shared" si="6"/>
        <v>28</v>
      </c>
      <c r="BM6" s="50">
        <f t="shared" si="6"/>
        <v>2.8</v>
      </c>
      <c r="BN6" s="50">
        <f t="shared" si="6"/>
        <v>18.399999999999999</v>
      </c>
      <c r="BO6" s="50">
        <f t="shared" si="6"/>
        <v>26.2</v>
      </c>
      <c r="BP6" s="50" t="str">
        <f>IF(BP8="-","【-】","【"&amp;SUBSTITUTE(TEXT(BP8,"#,##0.0"),"-","△")&amp;"】")</f>
        <v>【16.8】</v>
      </c>
      <c r="BQ6" s="50">
        <f>IF(BQ8="-",NA(),BQ8)</f>
        <v>20.9</v>
      </c>
      <c r="BR6" s="50">
        <f t="shared" ref="BR6:BZ6" si="7">IF(BR8="-",NA(),BR8)</f>
        <v>24.5</v>
      </c>
      <c r="BS6" s="50">
        <f t="shared" si="7"/>
        <v>38.5</v>
      </c>
      <c r="BT6" s="50">
        <f t="shared" si="7"/>
        <v>41.6</v>
      </c>
      <c r="BU6" s="50">
        <f t="shared" si="7"/>
        <v>23.2</v>
      </c>
      <c r="BV6" s="50">
        <f t="shared" si="7"/>
        <v>29.4</v>
      </c>
      <c r="BW6" s="50">
        <f t="shared" si="7"/>
        <v>27.8</v>
      </c>
      <c r="BX6" s="50">
        <f t="shared" si="7"/>
        <v>78.5</v>
      </c>
      <c r="BY6" s="50">
        <f t="shared" si="7"/>
        <v>52.3</v>
      </c>
      <c r="BZ6" s="50">
        <f t="shared" si="7"/>
        <v>27.7</v>
      </c>
      <c r="CA6" s="50" t="str">
        <f>IF(CA8="-","【-】","【"&amp;SUBSTITUTE(TEXT(CA8,"#,##0.0"),"-","△")&amp;"】")</f>
        <v>【109.1】</v>
      </c>
      <c r="CB6" s="50">
        <f>IF(CB8="-",NA(),CB8)</f>
        <v>45.3</v>
      </c>
      <c r="CC6" s="50">
        <f t="shared" ref="CC6:CK6" si="8">IF(CC8="-",NA(),CC8)</f>
        <v>34</v>
      </c>
      <c r="CD6" s="50">
        <f t="shared" si="8"/>
        <v>68</v>
      </c>
      <c r="CE6" s="50">
        <f t="shared" si="8"/>
        <v>70.599999999999994</v>
      </c>
      <c r="CF6" s="50">
        <f t="shared" si="8"/>
        <v>62.2</v>
      </c>
      <c r="CG6" s="50">
        <f t="shared" si="8"/>
        <v>17.100000000000001</v>
      </c>
      <c r="CH6" s="50">
        <f t="shared" si="8"/>
        <v>15.9</v>
      </c>
      <c r="CI6" s="50">
        <f t="shared" si="8"/>
        <v>-99.9</v>
      </c>
      <c r="CJ6" s="50">
        <f t="shared" si="8"/>
        <v>-6.6</v>
      </c>
      <c r="CK6" s="50">
        <f t="shared" si="8"/>
        <v>13.5</v>
      </c>
      <c r="CL6" s="50" t="str">
        <f>IF(CL8="-","【-】","【"&amp;SUBSTITUTE(TEXT(CL8,"#,##0.0"),"-","△")&amp;"】")</f>
        <v>【△42.8】</v>
      </c>
      <c r="CM6" s="45">
        <f>IF(CM8="-",NA(),CM8)</f>
        <v>14960</v>
      </c>
      <c r="CN6" s="45">
        <f t="shared" ref="CN6:CV6" si="9">IF(CN8="-",NA(),CN8)</f>
        <v>108571</v>
      </c>
      <c r="CO6" s="45">
        <f t="shared" si="9"/>
        <v>-30518</v>
      </c>
      <c r="CP6" s="45">
        <f t="shared" si="9"/>
        <v>-43788</v>
      </c>
      <c r="CQ6" s="45">
        <f t="shared" si="9"/>
        <v>16245</v>
      </c>
      <c r="CR6" s="45">
        <f t="shared" si="9"/>
        <v>5713</v>
      </c>
      <c r="CS6" s="45">
        <f t="shared" si="9"/>
        <v>3780</v>
      </c>
      <c r="CT6" s="45">
        <f t="shared" si="9"/>
        <v>-46965</v>
      </c>
      <c r="CU6" s="45">
        <f t="shared" si="9"/>
        <v>-28874</v>
      </c>
      <c r="CV6" s="45">
        <f t="shared" si="9"/>
        <v>-4869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112</v>
      </c>
      <c r="DI6" s="46">
        <f t="shared" ref="DI6:DJ6" si="10">DI8</f>
        <v>186761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112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34.9</v>
      </c>
      <c r="EB6" s="50">
        <f t="shared" si="11"/>
        <v>29.8</v>
      </c>
      <c r="EC6" s="50">
        <f t="shared" si="11"/>
        <v>0</v>
      </c>
      <c r="ED6" s="50">
        <f t="shared" si="11"/>
        <v>37.5</v>
      </c>
      <c r="EE6" s="50">
        <f t="shared" si="11"/>
        <v>23.3</v>
      </c>
      <c r="EF6" s="50" t="str">
        <f>IF(EF8="-","【-】","【"&amp;SUBSTITUTE(TEXT(EF8,"#,##0.0"),"-","△")&amp;"】")</f>
        <v>【23.0】</v>
      </c>
      <c r="EG6" s="51">
        <f>IF(EG8="-",NA(),EG8)</f>
        <v>1.4E-3</v>
      </c>
      <c r="EH6" s="51">
        <f t="shared" ref="EH6:EP6" si="12">IF(EH8="-",NA(),EH8)</f>
        <v>1.1000000000000001E-3</v>
      </c>
      <c r="EI6" s="51">
        <f t="shared" si="12"/>
        <v>5.0000000000000001E-4</v>
      </c>
      <c r="EJ6" s="51">
        <f t="shared" si="12"/>
        <v>8.0000000000000004E-4</v>
      </c>
      <c r="EK6" s="51">
        <f t="shared" si="12"/>
        <v>1.1000000000000001E-3</v>
      </c>
      <c r="EL6" s="51">
        <f t="shared" si="12"/>
        <v>3.5999999999999999E-3</v>
      </c>
      <c r="EM6" s="51">
        <f t="shared" si="12"/>
        <v>6.1999999999999998E-3</v>
      </c>
      <c r="EN6" s="51">
        <f t="shared" si="12"/>
        <v>2.3999999999999998E-3</v>
      </c>
      <c r="EO6" s="51">
        <f t="shared" si="12"/>
        <v>8.9999999999999998E-4</v>
      </c>
      <c r="EP6" s="51">
        <f t="shared" si="12"/>
        <v>5.0000000000000001E-4</v>
      </c>
    </row>
    <row r="7" spans="1:146" s="52" customFormat="1" x14ac:dyDescent="0.15">
      <c r="A7" s="28" t="s">
        <v>113</v>
      </c>
      <c r="B7" s="43">
        <f t="shared" ref="B7:X7" si="13">B8</f>
        <v>2022</v>
      </c>
      <c r="C7" s="43">
        <f t="shared" si="13"/>
        <v>205621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2</v>
      </c>
      <c r="H7" s="43" t="str">
        <f t="shared" si="13"/>
        <v>長野県　木島平村</v>
      </c>
      <c r="I7" s="43" t="str">
        <f t="shared" si="13"/>
        <v>ホテルパノラマランド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Ａ２Ｂ２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7937</v>
      </c>
      <c r="R7" s="46">
        <f t="shared" si="13"/>
        <v>420</v>
      </c>
      <c r="S7" s="47">
        <f t="shared" si="13"/>
        <v>20967</v>
      </c>
      <c r="T7" s="48" t="str">
        <f t="shared" si="13"/>
        <v>利用料金制</v>
      </c>
      <c r="U7" s="44">
        <f t="shared" si="13"/>
        <v>0</v>
      </c>
      <c r="V7" s="48" t="str">
        <f t="shared" si="13"/>
        <v>有</v>
      </c>
      <c r="W7" s="49">
        <f t="shared" si="13"/>
        <v>100</v>
      </c>
      <c r="X7" s="48" t="str">
        <f t="shared" si="13"/>
        <v>有</v>
      </c>
      <c r="Y7" s="50">
        <f>Y8</f>
        <v>108.3</v>
      </c>
      <c r="Z7" s="50">
        <f t="shared" ref="Z7:AH7" si="14">Z8</f>
        <v>94.6</v>
      </c>
      <c r="AA7" s="50">
        <f t="shared" si="14"/>
        <v>92.7</v>
      </c>
      <c r="AB7" s="50">
        <f t="shared" si="14"/>
        <v>74.099999999999994</v>
      </c>
      <c r="AC7" s="50">
        <f t="shared" si="14"/>
        <v>106.8</v>
      </c>
      <c r="AD7" s="50">
        <f t="shared" si="14"/>
        <v>156</v>
      </c>
      <c r="AE7" s="50">
        <f t="shared" si="14"/>
        <v>125.6</v>
      </c>
      <c r="AF7" s="50">
        <f t="shared" si="14"/>
        <v>83.9</v>
      </c>
      <c r="AG7" s="50">
        <f t="shared" si="14"/>
        <v>77.2</v>
      </c>
      <c r="AH7" s="50">
        <f t="shared" si="14"/>
        <v>159.1</v>
      </c>
      <c r="AI7" s="50"/>
      <c r="AJ7" s="50">
        <f>AJ8</f>
        <v>3</v>
      </c>
      <c r="AK7" s="50">
        <f t="shared" ref="AK7:AS7" si="15">AK8</f>
        <v>3.2</v>
      </c>
      <c r="AL7" s="50">
        <f t="shared" si="15"/>
        <v>18.8</v>
      </c>
      <c r="AM7" s="50">
        <f t="shared" si="15"/>
        <v>1.2</v>
      </c>
      <c r="AN7" s="50">
        <f t="shared" si="15"/>
        <v>1.3</v>
      </c>
      <c r="AO7" s="50">
        <f t="shared" si="15"/>
        <v>10.6</v>
      </c>
      <c r="AP7" s="50">
        <f t="shared" si="15"/>
        <v>28.3</v>
      </c>
      <c r="AQ7" s="50">
        <f t="shared" si="15"/>
        <v>39.9</v>
      </c>
      <c r="AR7" s="50">
        <f t="shared" si="15"/>
        <v>21.4</v>
      </c>
      <c r="AS7" s="50">
        <f t="shared" si="15"/>
        <v>14.1</v>
      </c>
      <c r="AT7" s="50"/>
      <c r="AU7" s="45">
        <f>AU8</f>
        <v>320</v>
      </c>
      <c r="AV7" s="45">
        <f t="shared" ref="AV7:BD7" si="16">AV8</f>
        <v>646</v>
      </c>
      <c r="AW7" s="45">
        <f t="shared" si="16"/>
        <v>4095</v>
      </c>
      <c r="AX7" s="45">
        <f t="shared" si="16"/>
        <v>223</v>
      </c>
      <c r="AY7" s="45">
        <f t="shared" si="16"/>
        <v>359</v>
      </c>
      <c r="AZ7" s="45">
        <f t="shared" si="16"/>
        <v>1100</v>
      </c>
      <c r="BA7" s="45">
        <f t="shared" si="16"/>
        <v>706</v>
      </c>
      <c r="BB7" s="45">
        <f t="shared" si="16"/>
        <v>16253</v>
      </c>
      <c r="BC7" s="45">
        <f t="shared" si="16"/>
        <v>12164</v>
      </c>
      <c r="BD7" s="45">
        <f t="shared" si="16"/>
        <v>234734</v>
      </c>
      <c r="BE7" s="45"/>
      <c r="BF7" s="50">
        <f>BF8</f>
        <v>16.8</v>
      </c>
      <c r="BG7" s="50">
        <f t="shared" ref="BG7:BO7" si="17">BG8</f>
        <v>13.1</v>
      </c>
      <c r="BH7" s="50">
        <f t="shared" si="17"/>
        <v>3.5</v>
      </c>
      <c r="BI7" s="50">
        <f t="shared" si="17"/>
        <v>5.7</v>
      </c>
      <c r="BJ7" s="50">
        <f t="shared" si="17"/>
        <v>10.5</v>
      </c>
      <c r="BK7" s="50">
        <f t="shared" si="17"/>
        <v>31.6</v>
      </c>
      <c r="BL7" s="50">
        <f t="shared" si="17"/>
        <v>28</v>
      </c>
      <c r="BM7" s="50">
        <f t="shared" si="17"/>
        <v>2.8</v>
      </c>
      <c r="BN7" s="50">
        <f t="shared" si="17"/>
        <v>18.399999999999999</v>
      </c>
      <c r="BO7" s="50">
        <f t="shared" si="17"/>
        <v>26.2</v>
      </c>
      <c r="BP7" s="50"/>
      <c r="BQ7" s="50">
        <f>BQ8</f>
        <v>20.9</v>
      </c>
      <c r="BR7" s="50">
        <f t="shared" ref="BR7:BZ7" si="18">BR8</f>
        <v>24.5</v>
      </c>
      <c r="BS7" s="50">
        <f t="shared" si="18"/>
        <v>38.5</v>
      </c>
      <c r="BT7" s="50">
        <f t="shared" si="18"/>
        <v>41.6</v>
      </c>
      <c r="BU7" s="50">
        <f t="shared" si="18"/>
        <v>23.2</v>
      </c>
      <c r="BV7" s="50">
        <f t="shared" si="18"/>
        <v>29.4</v>
      </c>
      <c r="BW7" s="50">
        <f t="shared" si="18"/>
        <v>27.8</v>
      </c>
      <c r="BX7" s="50">
        <f t="shared" si="18"/>
        <v>78.5</v>
      </c>
      <c r="BY7" s="50">
        <f t="shared" si="18"/>
        <v>52.3</v>
      </c>
      <c r="BZ7" s="50">
        <f t="shared" si="18"/>
        <v>27.7</v>
      </c>
      <c r="CA7" s="50"/>
      <c r="CB7" s="50">
        <f>CB8</f>
        <v>45.3</v>
      </c>
      <c r="CC7" s="50">
        <f t="shared" ref="CC7:CK7" si="19">CC8</f>
        <v>34</v>
      </c>
      <c r="CD7" s="50">
        <f t="shared" si="19"/>
        <v>68</v>
      </c>
      <c r="CE7" s="50">
        <f t="shared" si="19"/>
        <v>70.599999999999994</v>
      </c>
      <c r="CF7" s="50">
        <f t="shared" si="19"/>
        <v>62.2</v>
      </c>
      <c r="CG7" s="50">
        <f t="shared" si="19"/>
        <v>17.100000000000001</v>
      </c>
      <c r="CH7" s="50">
        <f t="shared" si="19"/>
        <v>15.9</v>
      </c>
      <c r="CI7" s="50">
        <f t="shared" si="19"/>
        <v>-99.9</v>
      </c>
      <c r="CJ7" s="50">
        <f t="shared" si="19"/>
        <v>-6.6</v>
      </c>
      <c r="CK7" s="50">
        <f t="shared" si="19"/>
        <v>13.5</v>
      </c>
      <c r="CL7" s="50"/>
      <c r="CM7" s="45">
        <f>CM8</f>
        <v>14960</v>
      </c>
      <c r="CN7" s="45">
        <f t="shared" ref="CN7:CV7" si="20">CN8</f>
        <v>108571</v>
      </c>
      <c r="CO7" s="45">
        <f t="shared" si="20"/>
        <v>-30518</v>
      </c>
      <c r="CP7" s="45">
        <f t="shared" si="20"/>
        <v>-43788</v>
      </c>
      <c r="CQ7" s="45">
        <f t="shared" si="20"/>
        <v>16245</v>
      </c>
      <c r="CR7" s="45">
        <f t="shared" si="20"/>
        <v>5713</v>
      </c>
      <c r="CS7" s="45">
        <f t="shared" si="20"/>
        <v>3780</v>
      </c>
      <c r="CT7" s="45">
        <f t="shared" si="20"/>
        <v>-46965</v>
      </c>
      <c r="CU7" s="45">
        <f t="shared" si="20"/>
        <v>-28874</v>
      </c>
      <c r="CV7" s="45">
        <f t="shared" si="20"/>
        <v>-4869</v>
      </c>
      <c r="CW7" s="45"/>
      <c r="CX7" s="50" t="s">
        <v>114</v>
      </c>
      <c r="CY7" s="50" t="s">
        <v>114</v>
      </c>
      <c r="CZ7" s="50" t="s">
        <v>114</v>
      </c>
      <c r="DA7" s="50" t="s">
        <v>114</v>
      </c>
      <c r="DB7" s="50" t="s">
        <v>114</v>
      </c>
      <c r="DC7" s="50" t="s">
        <v>114</v>
      </c>
      <c r="DD7" s="50" t="s">
        <v>114</v>
      </c>
      <c r="DE7" s="50" t="s">
        <v>114</v>
      </c>
      <c r="DF7" s="50" t="s">
        <v>114</v>
      </c>
      <c r="DG7" s="50" t="s">
        <v>112</v>
      </c>
      <c r="DH7" s="50"/>
      <c r="DI7" s="46">
        <f>DI8</f>
        <v>186761</v>
      </c>
      <c r="DJ7" s="46">
        <f>DJ8</f>
        <v>0</v>
      </c>
      <c r="DK7" s="50" t="s">
        <v>114</v>
      </c>
      <c r="DL7" s="50" t="s">
        <v>114</v>
      </c>
      <c r="DM7" s="50" t="s">
        <v>114</v>
      </c>
      <c r="DN7" s="50" t="s">
        <v>114</v>
      </c>
      <c r="DO7" s="50" t="s">
        <v>114</v>
      </c>
      <c r="DP7" s="50" t="s">
        <v>114</v>
      </c>
      <c r="DQ7" s="50" t="s">
        <v>114</v>
      </c>
      <c r="DR7" s="50" t="s">
        <v>114</v>
      </c>
      <c r="DS7" s="50" t="s">
        <v>114</v>
      </c>
      <c r="DT7" s="50" t="s">
        <v>112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34.9</v>
      </c>
      <c r="EB7" s="50">
        <f t="shared" si="21"/>
        <v>29.8</v>
      </c>
      <c r="EC7" s="50">
        <f t="shared" si="21"/>
        <v>0</v>
      </c>
      <c r="ED7" s="50">
        <f t="shared" si="21"/>
        <v>37.5</v>
      </c>
      <c r="EE7" s="50">
        <f t="shared" si="21"/>
        <v>23.3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205621</v>
      </c>
      <c r="D8" s="53">
        <v>47</v>
      </c>
      <c r="E8" s="53">
        <v>11</v>
      </c>
      <c r="F8" s="53">
        <v>1</v>
      </c>
      <c r="G8" s="53">
        <v>2</v>
      </c>
      <c r="H8" s="53" t="s">
        <v>115</v>
      </c>
      <c r="I8" s="53" t="s">
        <v>116</v>
      </c>
      <c r="J8" s="53" t="s">
        <v>117</v>
      </c>
      <c r="K8" s="53" t="s">
        <v>118</v>
      </c>
      <c r="L8" s="53" t="s">
        <v>119</v>
      </c>
      <c r="M8" s="53" t="s">
        <v>120</v>
      </c>
      <c r="N8" s="53" t="s">
        <v>121</v>
      </c>
      <c r="O8" s="54" t="s">
        <v>122</v>
      </c>
      <c r="P8" s="54" t="s">
        <v>122</v>
      </c>
      <c r="Q8" s="55">
        <v>7937</v>
      </c>
      <c r="R8" s="55">
        <v>420</v>
      </c>
      <c r="S8" s="56">
        <v>20967</v>
      </c>
      <c r="T8" s="57" t="s">
        <v>123</v>
      </c>
      <c r="U8" s="54">
        <v>0</v>
      </c>
      <c r="V8" s="57" t="s">
        <v>124</v>
      </c>
      <c r="W8" s="58">
        <v>100</v>
      </c>
      <c r="X8" s="57" t="s">
        <v>124</v>
      </c>
      <c r="Y8" s="59">
        <v>108.3</v>
      </c>
      <c r="Z8" s="59">
        <v>94.6</v>
      </c>
      <c r="AA8" s="59">
        <v>92.7</v>
      </c>
      <c r="AB8" s="59">
        <v>74.099999999999994</v>
      </c>
      <c r="AC8" s="59">
        <v>106.8</v>
      </c>
      <c r="AD8" s="59">
        <v>156</v>
      </c>
      <c r="AE8" s="59">
        <v>125.6</v>
      </c>
      <c r="AF8" s="59">
        <v>83.9</v>
      </c>
      <c r="AG8" s="59">
        <v>77.2</v>
      </c>
      <c r="AH8" s="59">
        <v>159.1</v>
      </c>
      <c r="AI8" s="59">
        <v>115.2</v>
      </c>
      <c r="AJ8" s="59">
        <v>3</v>
      </c>
      <c r="AK8" s="59">
        <v>3.2</v>
      </c>
      <c r="AL8" s="59">
        <v>18.8</v>
      </c>
      <c r="AM8" s="59">
        <v>1.2</v>
      </c>
      <c r="AN8" s="59">
        <v>1.3</v>
      </c>
      <c r="AO8" s="59">
        <v>10.6</v>
      </c>
      <c r="AP8" s="59">
        <v>28.3</v>
      </c>
      <c r="AQ8" s="59">
        <v>39.9</v>
      </c>
      <c r="AR8" s="59">
        <v>21.4</v>
      </c>
      <c r="AS8" s="59">
        <v>14.1</v>
      </c>
      <c r="AT8" s="59">
        <v>26.4</v>
      </c>
      <c r="AU8" s="60">
        <v>320</v>
      </c>
      <c r="AV8" s="60">
        <v>646</v>
      </c>
      <c r="AW8" s="60">
        <v>4095</v>
      </c>
      <c r="AX8" s="60">
        <v>223</v>
      </c>
      <c r="AY8" s="60">
        <v>359</v>
      </c>
      <c r="AZ8" s="60">
        <v>1100</v>
      </c>
      <c r="BA8" s="60">
        <v>706</v>
      </c>
      <c r="BB8" s="60">
        <v>16253</v>
      </c>
      <c r="BC8" s="60">
        <v>12164</v>
      </c>
      <c r="BD8" s="60">
        <v>234734</v>
      </c>
      <c r="BE8" s="60">
        <v>73677</v>
      </c>
      <c r="BF8" s="59">
        <v>16.8</v>
      </c>
      <c r="BG8" s="59">
        <v>13.1</v>
      </c>
      <c r="BH8" s="59">
        <v>3.5</v>
      </c>
      <c r="BI8" s="59">
        <v>5.7</v>
      </c>
      <c r="BJ8" s="59">
        <v>10.5</v>
      </c>
      <c r="BK8" s="59">
        <v>31.6</v>
      </c>
      <c r="BL8" s="59">
        <v>28</v>
      </c>
      <c r="BM8" s="59">
        <v>2.8</v>
      </c>
      <c r="BN8" s="59">
        <v>18.399999999999999</v>
      </c>
      <c r="BO8" s="59">
        <v>26.2</v>
      </c>
      <c r="BP8" s="59">
        <v>16.8</v>
      </c>
      <c r="BQ8" s="59">
        <v>20.9</v>
      </c>
      <c r="BR8" s="59">
        <v>24.5</v>
      </c>
      <c r="BS8" s="59">
        <v>38.5</v>
      </c>
      <c r="BT8" s="59">
        <v>41.6</v>
      </c>
      <c r="BU8" s="59">
        <v>23.2</v>
      </c>
      <c r="BV8" s="59">
        <v>29.4</v>
      </c>
      <c r="BW8" s="59">
        <v>27.8</v>
      </c>
      <c r="BX8" s="59">
        <v>78.5</v>
      </c>
      <c r="BY8" s="59">
        <v>52.3</v>
      </c>
      <c r="BZ8" s="59">
        <v>27.7</v>
      </c>
      <c r="CA8" s="59">
        <v>109.1</v>
      </c>
      <c r="CB8" s="59">
        <v>45.3</v>
      </c>
      <c r="CC8" s="59">
        <v>34</v>
      </c>
      <c r="CD8" s="59">
        <v>68</v>
      </c>
      <c r="CE8" s="61">
        <v>70.599999999999994</v>
      </c>
      <c r="CF8" s="61">
        <v>62.2</v>
      </c>
      <c r="CG8" s="59">
        <v>17.100000000000001</v>
      </c>
      <c r="CH8" s="59">
        <v>15.9</v>
      </c>
      <c r="CI8" s="59">
        <v>-99.9</v>
      </c>
      <c r="CJ8" s="59">
        <v>-6.6</v>
      </c>
      <c r="CK8" s="59">
        <v>13.5</v>
      </c>
      <c r="CL8" s="59">
        <v>-42.8</v>
      </c>
      <c r="CM8" s="60">
        <v>14960</v>
      </c>
      <c r="CN8" s="60">
        <v>108571</v>
      </c>
      <c r="CO8" s="60">
        <v>-30518</v>
      </c>
      <c r="CP8" s="60">
        <v>-43788</v>
      </c>
      <c r="CQ8" s="60">
        <v>16245</v>
      </c>
      <c r="CR8" s="60">
        <v>5713</v>
      </c>
      <c r="CS8" s="60">
        <v>3780</v>
      </c>
      <c r="CT8" s="60">
        <v>-46965</v>
      </c>
      <c r="CU8" s="60">
        <v>-28874</v>
      </c>
      <c r="CV8" s="60">
        <v>-4869</v>
      </c>
      <c r="CW8" s="60">
        <v>-15718</v>
      </c>
      <c r="CX8" s="59" t="s">
        <v>125</v>
      </c>
      <c r="CY8" s="59" t="s">
        <v>125</v>
      </c>
      <c r="CZ8" s="59" t="s">
        <v>125</v>
      </c>
      <c r="DA8" s="59" t="s">
        <v>125</v>
      </c>
      <c r="DB8" s="59" t="s">
        <v>125</v>
      </c>
      <c r="DC8" s="59" t="s">
        <v>125</v>
      </c>
      <c r="DD8" s="59" t="s">
        <v>125</v>
      </c>
      <c r="DE8" s="59" t="s">
        <v>125</v>
      </c>
      <c r="DF8" s="59" t="s">
        <v>125</v>
      </c>
      <c r="DG8" s="59" t="s">
        <v>125</v>
      </c>
      <c r="DH8" s="59" t="s">
        <v>125</v>
      </c>
      <c r="DI8" s="55">
        <v>186761</v>
      </c>
      <c r="DJ8" s="55">
        <v>0</v>
      </c>
      <c r="DK8" s="59" t="s">
        <v>125</v>
      </c>
      <c r="DL8" s="59" t="s">
        <v>125</v>
      </c>
      <c r="DM8" s="59" t="s">
        <v>125</v>
      </c>
      <c r="DN8" s="59" t="s">
        <v>125</v>
      </c>
      <c r="DO8" s="59" t="s">
        <v>125</v>
      </c>
      <c r="DP8" s="59" t="s">
        <v>125</v>
      </c>
      <c r="DQ8" s="59" t="s">
        <v>125</v>
      </c>
      <c r="DR8" s="59" t="s">
        <v>125</v>
      </c>
      <c r="DS8" s="59" t="s">
        <v>125</v>
      </c>
      <c r="DT8" s="59" t="s">
        <v>125</v>
      </c>
      <c r="DU8" s="59" t="s">
        <v>125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34.9</v>
      </c>
      <c r="EB8" s="59">
        <v>29.8</v>
      </c>
      <c r="EC8" s="59">
        <v>0</v>
      </c>
      <c r="ED8" s="59">
        <v>37.5</v>
      </c>
      <c r="EE8" s="59">
        <v>23.3</v>
      </c>
      <c r="EF8" s="59">
        <v>23</v>
      </c>
      <c r="EG8" s="62">
        <v>1.4E-3</v>
      </c>
      <c r="EH8" s="62">
        <v>1.1000000000000001E-3</v>
      </c>
      <c r="EI8" s="62">
        <v>5.0000000000000001E-4</v>
      </c>
      <c r="EJ8" s="62">
        <v>8.0000000000000004E-4</v>
      </c>
      <c r="EK8" s="62">
        <v>1.1000000000000001E-3</v>
      </c>
      <c r="EL8" s="62">
        <v>3.5999999999999999E-3</v>
      </c>
      <c r="EM8" s="62">
        <v>6.1999999999999998E-3</v>
      </c>
      <c r="EN8" s="62">
        <v>2.3999999999999998E-3</v>
      </c>
      <c r="EO8" s="62">
        <v>8.9999999999999998E-4</v>
      </c>
      <c r="EP8" s="62">
        <v>5.0000000000000001E-4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126</v>
      </c>
      <c r="C10" s="65" t="s">
        <v>127</v>
      </c>
      <c r="D10" s="65" t="s">
        <v>128</v>
      </c>
      <c r="E10" s="65" t="s">
        <v>129</v>
      </c>
      <c r="F10" s="65" t="s">
        <v>130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R01-08</cp:lastModifiedBy>
  <cp:lastPrinted>2024-01-19T07:42:18Z</cp:lastPrinted>
  <dcterms:created xsi:type="dcterms:W3CDTF">2024-01-11T00:07:01Z</dcterms:created>
  <dcterms:modified xsi:type="dcterms:W3CDTF">2024-03-05T04:12:32Z</dcterms:modified>
  <cp:category/>
</cp:coreProperties>
</file>