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1\205621 木島平村\"/>
    </mc:Choice>
  </mc:AlternateContent>
  <xr:revisionPtr revIDLastSave="0" documentId="13_ncr:1_{7BE3AEB9-8358-4058-9955-B078EBF82571}" xr6:coauthVersionLast="36" xr6:coauthVersionMax="36" xr10:uidLastSave="{00000000-0000-0000-0000-000000000000}"/>
  <workbookProtection workbookAlgorithmName="SHA-512" workbookHashValue="fJr71m5p3ygepzonf0qIQDF1buRuqOKF4b6i2hmg0g9CDXk3mh3W1vFGUrl7PgtO6nvb44TUq5+K4SVeblMOpw==" workbookSaltValue="5MQWOjkNSnuYt0L22fJIAA==" workbookSpinCount="100000" lockStructure="1"/>
  <bookViews>
    <workbookView xWindow="0" yWindow="0" windowWidth="10245" windowHeight="8940" xr2:uid="{00000000-000D-0000-FFFF-FFFF00000000}"/>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<sst xmlns="http://schemas.openxmlformats.org/spreadsheetml/2006/main" count="228" uniqueCount="112">
  <si>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</si>
  <si>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</si>
  <si>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</si>
  <si>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</si>
  <si>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</si>
  <si>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</si>
  <si>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</si>
  <si>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</si>
  <si>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</si>
  <si>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</si>
  <si>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</si>
  <si>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</si>
  <si>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</si>
  <si>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</si>
  <si>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</si>
  <si>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</si>
  <si>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</si>
  <si>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</si>
  <si>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</si>
  <si>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</si>
  <si>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</si>
  <si>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</si>
  <si>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</si>
  <si>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</si>
  <si>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</si>
  <si>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</si>
  <si>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</si>
  <si>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</si>
  <si>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</si>
  <si>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</si>
  <si>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</si>
  <si>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</si>
  <si>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</si>
  <si>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</si>
  <si>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</si>
  <si>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</si>
  <si>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</si>
  <si>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</si>
  <si>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</si>
  <si>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</si>
  <si>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</si>
  <si>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</si>
  <si>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</si>
  <si>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</si>
  <si>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</si>
  <si>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</si>
  <si>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</si>
  <si>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</si>
  <si>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</si>
  <si>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</si>
  <si>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</si>
  <si>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</si>
  <si>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</si>
  <si>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</si>
  <si>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</si>
  <si>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</si>
  <si>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</si>
  <si>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</si>
  <si>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</si>
  <si>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</si>
  <si>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</si>
  <si>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</si>
  <si>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</si>
  <si>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</si>
  <si>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</si>
  <si>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</si>
  <si>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</si>
  <si>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</si>
  <si>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</si>
  <si>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</si>
  <si>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</si>
  <si>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</si>
  <si>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</si>
  <si>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</si>
  <si>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</si>
  <si>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</si>
  <si>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</si>
  <si>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</si>
  <si>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</si>
  <si>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</si>
  <si>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</si>
  <si>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</si>
  <si>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</si>
  <si>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</si>
  <si>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</si>
  <si>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</si>
  <si>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</si>
  <si>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</si>
  <si>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</si>
  <si>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</si>
  <si>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</si>
  <si>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</si>
  <si>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</si>
  <si>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</si>
  <si>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</si>
  <si>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</si>
  <si>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</si>
  <si>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</si>
  <si>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</si>
  <si>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</si>
  <si>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</si>
  <si>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</si>
  <si>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</si>
  <si>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</si>
  <si>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</si>
  <si>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</si>
  <si>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</si>
  <si>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</si>
  <si>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</si>
  <si>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約20年で比較的新しい施設のため、③管渠改善率は進捗していませんが、今後は処理場、管渠とも経年による老朽化が進むものと見込まれるため、各施設の適時適切な修繕による機能維持を図りつつ、計画的な更新を進めることが課題となっています。</t>
    <rPh sb="83" eb="85">
      <t>シュウゼン</t>
    </rPh>
    <rPh sb="88" eb="90">
      <t>キノウ</t>
    </rPh>
    <rPh sb="90" eb="92">
      <t>イジ</t>
    </rPh>
    <rPh sb="93" eb="94">
      <t>ハカ</t>
    </rPh>
    <rPh sb="98" eb="101">
      <t>ケイカクテキ</t>
    </rPh>
    <phoneticPr fontId="15"/>
  </si>
  <si>
    <t>　以上のことから、農業集落排水事業の経営状態は健全な状態にあるとは言えず、処理区域内人口の減少や水洗化率（新規加入）の伸び悩みによる使用料収入の減少、今後老朽化が進行していく管渠及び処理場などの施設の維持管理や更新に伴う費用の増加、歳出の大半を占める公債費（地方債元利償還金）の負担などにより、経営状態が一層悪化することも考えられます。
　このため、更なる経費節減を進めるだけでなく、経営基盤の安定強化に向けた抜本的な対策（使用料の見直しや企業会計の適用、下水道事業との統合など）に取り組む必要があると思われます。</t>
    <rPh sb="23" eb="25">
      <t>ケンゼン</t>
    </rPh>
    <rPh sb="152" eb="154">
      <t>イッソウ</t>
    </rPh>
    <rPh sb="212" eb="215">
      <t>シヨウリョウ</t>
    </rPh>
    <rPh sb="216" eb="218">
      <t>ミナオ</t>
    </rPh>
    <phoneticPr fontId="15"/>
  </si>
  <si>
    <t>　農業集落排水事業では、①収益的収支比率が前年度に比べ約1ポイント改善しましたが、100％を下回って単年度での収支は赤字となりました。また、④企業債残高対事業規模比率が極端に高い（約4400％）こと、⑤経費回収率も100％を大きく下回って使用料収入で経費（コスト）を賄うことができず、一般会計からの繰入金に依存する状況であることから、経営状態は健全な状態ではないと考えられます。また、⑥汚水処理原価は前年度より約55円低下しましたが、依然として全国及び類似団体の平均を大きく上回っており、修繕費など維持管理費用の削減が進んでいないと見られることも、経営状態を更に悪化させかねない要因の一つと思われます。
　一方、⑦施設利用率は平均に比べて極端に低い水準にありますが、これは処理区域が村内でも小規模な集落にあること、当初の計画に比べて処理区域内人口が減少していることが主な要因と考えられます。また、⑧水洗化率も平均を下回り、ここ数年は新規加入がないことから、高齢者世帯など経済的な理由から水洗化できない世帯が残っているものと考えられます。</t>
    <rPh sb="21" eb="24">
      <t>ゼンネンド</t>
    </rPh>
    <rPh sb="25" eb="26">
      <t>クラ</t>
    </rPh>
    <rPh sb="27" eb="28">
      <t>ヤク</t>
    </rPh>
    <rPh sb="33" eb="35">
      <t>カイゼン</t>
    </rPh>
    <rPh sb="46" eb="48">
      <t>シタマワ</t>
    </rPh>
    <rPh sb="175" eb="177">
      <t>ジョウタイ</t>
    </rPh>
    <rPh sb="200" eb="203">
      <t>ゼンネンド</t>
    </rPh>
    <rPh sb="205" eb="206">
      <t>ヤク</t>
    </rPh>
    <rPh sb="208" eb="209">
      <t>エン</t>
    </rPh>
    <rPh sb="209" eb="211">
      <t>テイカ</t>
    </rPh>
    <rPh sb="217" eb="219">
      <t>イゼン</t>
    </rPh>
    <rPh sb="234" eb="235">
      <t>オオ</t>
    </rPh>
    <rPh sb="279" eb="280">
      <t>サラ</t>
    </rPh>
    <rPh sb="341" eb="343">
      <t>ソンナイ</t>
    </rPh>
    <rPh sb="416" eb="418">
      <t>シンキ</t>
    </rPh>
    <rPh sb="418" eb="420">
      <t>カニュウ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</si>
</sst>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6F-495B-84B3-23BD745172E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26F-495B-84B3-23BD745172E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12.72</c:v>
                </c:pt>
                <c:pt idx="1">
                  <c:v>12.72</c:v>
                </c:pt>
                <c:pt idx="2">
                  <c:v>12.72</c:v>
                </c:pt>
                <c:pt idx="3">
                  <c:v>12.72</c:v>
                </c:pt>
                <c:pt idx="4">
                  <c:v>12.72</c:v>
                </c:pt>
              </c:numCache>
            </c:numRef>
          </c:val>
          <c:extLst>
            <c:ext xmlns:c16="http://schemas.microsoft.com/office/drawing/2014/chart" uri="{C3380CC4-5D6E-409C-BE32-E72D297353CC}">
              <c16:uniqueId val="{00000000-FC75-4D78-A6A7-CBF5AF3A7D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C75-4D78-A6A7-CBF5AF3A7D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79.760000000000005</c:v>
                </c:pt>
                <c:pt idx="1">
                  <c:v>80</c:v>
                </c:pt>
                <c:pt idx="2">
                  <c:v>79.75</c:v>
                </c:pt>
                <c:pt idx="3">
                  <c:v>79.5</c:v>
                </c:pt>
                <c:pt idx="4">
                  <c:v>79.11</c:v>
                </c:pt>
              </c:numCache>
            </c:numRef>
          </c:val>
          <c:extLst>
            <c:ext xmlns:c16="http://schemas.microsoft.com/office/drawing/2014/chart" uri="{C3380CC4-5D6E-409C-BE32-E72D297353CC}">
              <c16:uniqueId val="{00000000-C2AE-4E74-A17D-656A769BE3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2AE-4E74-A17D-656A769BE3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99.83</c:v>
                </c:pt>
                <c:pt idx="1">
                  <c:v>98.19</c:v>
                </c:pt>
                <c:pt idx="2">
                  <c:v>101.25</c:v>
                </c:pt>
                <c:pt idx="3">
                  <c:v>98.39</c:v>
                </c:pt>
                <c:pt idx="4">
                  <c:v>99.45</c:v>
                </c:pt>
              </c:numCache>
            </c:numRef>
          </c:val>
          <c:extLst>
            <c:ext xmlns:c16="http://schemas.microsoft.com/office/drawing/2014/chart" uri="{C3380CC4-5D6E-409C-BE32-E72D297353CC}">
              <c16:uniqueId val="{00000000-A78E-4A16-88C6-65B0A10483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8E-4A16-88C6-65B0A10483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AC-41BD-A797-7D8E65470AF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AC-41BD-A797-7D8E65470AF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EF-4998-8395-D1F2FADB47E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EF-4998-8395-D1F2FADB47E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04-4917-AA0B-5E50EC077E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04-4917-AA0B-5E50EC077E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8F-42D5-A1D2-AE6839BBF0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8F-42D5-A1D2-AE6839BBF0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4832.72</c:v>
                </c:pt>
                <c:pt idx="1">
                  <c:v>5515.2</c:v>
                </c:pt>
                <c:pt idx="2">
                  <c:v>5228.84</c:v>
                </c:pt>
                <c:pt idx="3">
                  <c:v>5174.24</c:v>
                </c:pt>
                <c:pt idx="4">
                  <c:v>4398.6499999999996</c:v>
                </c:pt>
              </c:numCache>
            </c:numRef>
          </c:val>
          <c:extLst>
            <c:ext xmlns:c16="http://schemas.microsoft.com/office/drawing/2014/chart" uri="{C3380CC4-5D6E-409C-BE32-E72D297353CC}">
              <c16:uniqueId val="{00000000-0BC9-4CD7-9D63-EB9C6A28E5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BC9-4CD7-9D63-EB9C6A28E5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64.38</c:v>
                </c:pt>
                <c:pt idx="1">
                  <c:v>56.79</c:v>
                </c:pt>
                <c:pt idx="2">
                  <c:v>51.28</c:v>
                </c:pt>
                <c:pt idx="3">
                  <c:v>45.26</c:v>
                </c:pt>
                <c:pt idx="4">
                  <c:v>46.8</c:v>
                </c:pt>
              </c:numCache>
            </c:numRef>
          </c:val>
          <c:extLst>
            <c:ext xmlns:c16="http://schemas.microsoft.com/office/drawing/2014/chart" uri="{C3380CC4-5D6E-409C-BE32-E72D297353CC}">
              <c16:uniqueId val="{00000000-D19A-4B89-B370-524E5F1C46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D19A-4B89-B370-524E5F1C46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368.75</c:v>
                </c:pt>
                <c:pt idx="1">
                  <c:v>405.82</c:v>
                </c:pt>
                <c:pt idx="2">
                  <c:v>454.21</c:v>
                </c:pt>
                <c:pt idx="3">
                  <c:v>532.55999999999995</c:v>
                </c:pt>
                <c:pt idx="4">
                  <c:v>478.01</c:v>
                </c:pt>
              </c:numCache>
            </c:numRef>
          </c:val>
          <c:extLst>
            <c:ext xmlns:c16="http://schemas.microsoft.com/office/drawing/2014/chart" uri="{C3380CC4-5D6E-409C-BE32-E72D297353CC}">
              <c16:uniqueId val="{00000000-38B0-4566-9770-B1A98EEF04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8B0-4566-9770-B1A98EEF04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木島平村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4766</v>
      </c>
      <c r="AM8" s="50"/>
      <c r="AN8" s="50"/>
      <c r="AO8" s="50"/>
      <c r="AP8" s="50"/>
      <c r="AQ8" s="50"/>
      <c r="AR8" s="50"/>
      <c r="AS8" s="50"/>
      <c r="AT8" s="45">
        <f>データ!T6</f>
        <v>99.32</v>
      </c>
      <c r="AU8" s="45"/>
      <c r="AV8" s="45"/>
      <c r="AW8" s="45"/>
      <c r="AX8" s="45"/>
      <c r="AY8" s="45"/>
      <c r="AZ8" s="45"/>
      <c r="BA8" s="45"/>
      <c r="BB8" s="45">
        <f>データ!U6</f>
        <v>47.99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3.34</v>
      </c>
      <c r="Q10" s="45"/>
      <c r="R10" s="45"/>
      <c r="S10" s="45"/>
      <c r="T10" s="45"/>
      <c r="U10" s="45"/>
      <c r="V10" s="45"/>
      <c r="W10" s="45">
        <f>データ!Q6</f>
        <v>148.72999999999999</v>
      </c>
      <c r="X10" s="45"/>
      <c r="Y10" s="45"/>
      <c r="Z10" s="45"/>
      <c r="AA10" s="45"/>
      <c r="AB10" s="45"/>
      <c r="AC10" s="45"/>
      <c r="AD10" s="50">
        <f>データ!R6</f>
        <v>3888</v>
      </c>
      <c r="AE10" s="50"/>
      <c r="AF10" s="50"/>
      <c r="AG10" s="50"/>
      <c r="AH10" s="50"/>
      <c r="AI10" s="50"/>
      <c r="AJ10" s="50"/>
      <c r="AK10" s="2"/>
      <c r="AL10" s="50">
        <f>データ!V6</f>
        <v>158</v>
      </c>
      <c r="AM10" s="50"/>
      <c r="AN10" s="50"/>
      <c r="AO10" s="50"/>
      <c r="AP10" s="50"/>
      <c r="AQ10" s="50"/>
      <c r="AR10" s="50"/>
      <c r="AS10" s="50"/>
      <c r="AT10" s="45">
        <f>データ!W6</f>
        <v>0.16</v>
      </c>
      <c r="AU10" s="45"/>
      <c r="AV10" s="45"/>
      <c r="AW10" s="45"/>
      <c r="AX10" s="45"/>
      <c r="AY10" s="45"/>
      <c r="AZ10" s="45"/>
      <c r="BA10" s="45"/>
      <c r="BB10" s="45">
        <f>データ!X6</f>
        <v>987.5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v5d1wnXRVVZtm3WCKe6cGkgn70hrhMG1Fxi6qEnQ5+Uv/Jmuo5p6XERPI7Kx2QBdPT6Dtvy5iraJHNXGXvGZXQ==" saltValue="VTav37E+BWC0X62ttQyI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205621</v>
      </c>
      <c r="D6" s="33">
        <f t="shared" si="3"/>
        <v>47</v>
      </c>
      <c r="E6" s="33">
        <f t="shared" si="3"/>
        <v>17</v>
      </c>
      <c r="F6" s="33">
        <f t="shared" si="3"/>
        <v>5</v>
      </c>
      <c r="G6" s="33">
        <f t="shared" si="3"/>
        <v>0</v>
      </c>
      <c r="H6" s="33" t="str">
        <f t="shared" si="3"/>
        <v>長野県　木島平村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3.34</v>
      </c>
      <c r="Q6" s="34">
        <f t="shared" si="3"/>
        <v>148.72999999999999</v>
      </c>
      <c r="R6" s="34">
        <f t="shared" si="3"/>
        <v>3888</v>
      </c>
      <c r="S6" s="34">
        <f t="shared" si="3"/>
        <v>4766</v>
      </c>
      <c r="T6" s="34">
        <f t="shared" si="3"/>
        <v>99.32</v>
      </c>
      <c r="U6" s="34">
        <f t="shared" si="3"/>
        <v>47.99</v>
      </c>
      <c r="V6" s="34">
        <f t="shared" si="3"/>
        <v>158</v>
      </c>
      <c r="W6" s="34">
        <f t="shared" si="3"/>
        <v>0.16</v>
      </c>
      <c r="X6" s="34">
        <f t="shared" si="3"/>
        <v>987.5</v>
      </c>
      <c r="Y6" s="35">
        <f>IF(Y7="",NA(),Y7)</f>
        <v>99.83</v>
      </c>
      <c r="Z6" s="35">
        <f t="shared" ref="Z6:AH6" si="4">IF(Z7="",NA(),Z7)</f>
        <v>98.19</v>
      </c>
      <c r="AA6" s="35">
        <f t="shared" si="4"/>
        <v>101.25</v>
      </c>
      <c r="AB6" s="35">
        <f t="shared" si="4"/>
        <v>98.39</v>
      </c>
      <c r="AC6" s="35">
        <f t="shared" si="4"/>
        <v>99.45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4832.72</v>
      </c>
      <c r="BG6" s="35">
        <f t="shared" ref="BG6:BO6" si="7">IF(BG7="",NA(),BG7)</f>
        <v>5515.2</v>
      </c>
      <c r="BH6" s="35">
        <f t="shared" si="7"/>
        <v>5228.84</v>
      </c>
      <c r="BI6" s="35">
        <f t="shared" si="7"/>
        <v>5174.24</v>
      </c>
      <c r="BJ6" s="35">
        <f t="shared" si="7"/>
        <v>4398.6499999999996</v>
      </c>
      <c r="BK6" s="35">
        <f t="shared" si="7"/>
        <v>1044.8</v>
      </c>
      <c r="BL6" s="35">
        <f t="shared" si="7"/>
        <v>1081.8</v>
      </c>
      <c r="BM6" s="35">
        <f t="shared" si="7"/>
        <v>974.93</v>
      </c>
      <c r="BN6" s="35">
        <f t="shared" si="7"/>
        <v>855.8</v>
      </c>
      <c r="BO6" s="35">
        <f t="shared" si="7"/>
        <v>789.46</v>
      </c>
      <c r="BP6" s="34" t="str">
        <f>IF(BP7="","",IF(BP7="-","【-】","【"&amp;SUBSTITUTE(TEXT(BP7,"#,##0.00"),"-","△")&amp;"】"))</f>
        <v>【747.76】</v>
      </c>
      <c r="BQ6" s="35">
        <f>IF(BQ7="",NA(),BQ7)</f>
        <v>64.38</v>
      </c>
      <c r="BR6" s="35">
        <f t="shared" ref="BR6:BZ6" si="8">IF(BR7="",NA(),BR7)</f>
        <v>56.79</v>
      </c>
      <c r="BS6" s="35">
        <f t="shared" si="8"/>
        <v>51.28</v>
      </c>
      <c r="BT6" s="35">
        <f t="shared" si="8"/>
        <v>45.26</v>
      </c>
      <c r="BU6" s="35">
        <f t="shared" si="8"/>
        <v>46.8</v>
      </c>
      <c r="BV6" s="35">
        <f t="shared" si="8"/>
        <v>50.82</v>
      </c>
      <c r="BW6" s="35">
        <f t="shared" si="8"/>
        <v>52.19</v>
      </c>
      <c r="BX6" s="35">
        <f t="shared" si="8"/>
        <v>55.32</v>
      </c>
      <c r="BY6" s="35">
        <f t="shared" si="8"/>
        <v>59.8</v>
      </c>
      <c r="BZ6" s="35">
        <f t="shared" si="8"/>
        <v>57.77</v>
      </c>
      <c r="CA6" s="34" t="str">
        <f>IF(CA7="","",IF(CA7="-","【-】","【"&amp;SUBSTITUTE(TEXT(CA7,"#,##0.00"),"-","△")&amp;"】"))</f>
        <v>【59.51】</v>
      </c>
      <c r="CB6" s="35">
        <f>IF(CB7="",NA(),CB7)</f>
        <v>368.75</v>
      </c>
      <c r="CC6" s="35">
        <f t="shared" ref="CC6:CK6" si="9">IF(CC7="",NA(),CC7)</f>
        <v>405.82</v>
      </c>
      <c r="CD6" s="35">
        <f t="shared" si="9"/>
        <v>454.21</v>
      </c>
      <c r="CE6" s="35">
        <f t="shared" si="9"/>
        <v>532.55999999999995</v>
      </c>
      <c r="CF6" s="35">
        <f t="shared" si="9"/>
        <v>478.01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12.72</v>
      </c>
      <c r="CN6" s="35">
        <f t="shared" ref="CN6:CV6" si="10">IF(CN7="",NA(),CN7)</f>
        <v>12.72</v>
      </c>
      <c r="CO6" s="35">
        <f t="shared" si="10"/>
        <v>12.72</v>
      </c>
      <c r="CP6" s="35">
        <f t="shared" si="10"/>
        <v>12.72</v>
      </c>
      <c r="CQ6" s="35">
        <f t="shared" si="10"/>
        <v>12.72</v>
      </c>
      <c r="CR6" s="35">
        <f t="shared" si="10"/>
        <v>53.24</v>
      </c>
      <c r="CS6" s="35">
        <f t="shared" si="10"/>
        <v>52.31</v>
      </c>
      <c r="CT6" s="35">
        <f t="shared" si="10"/>
        <v>60.65</v>
      </c>
      <c r="CU6" s="35">
        <f t="shared" si="10"/>
        <v>51.75</v>
      </c>
      <c r="CV6" s="35">
        <f t="shared" si="10"/>
        <v>50.68</v>
      </c>
      <c r="CW6" s="34" t="str">
        <f>IF(CW7="","",IF(CW7="-","【-】","【"&amp;SUBSTITUTE(TEXT(CW7,"#,##0.00"),"-","△")&amp;"】"))</f>
        <v>【52.23】</v>
      </c>
      <c r="CX6" s="35">
        <f>IF(CX7="",NA(),CX7)</f>
        <v>79.760000000000005</v>
      </c>
      <c r="CY6" s="35">
        <f t="shared" ref="CY6:DG6" si="11">IF(CY7="",NA(),CY7)</f>
        <v>80</v>
      </c>
      <c r="CZ6" s="35">
        <f t="shared" si="11"/>
        <v>79.75</v>
      </c>
      <c r="DA6" s="35">
        <f t="shared" si="11"/>
        <v>79.5</v>
      </c>
      <c r="DB6" s="35">
        <f t="shared" si="11"/>
        <v>79.11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205621</v>
      </c>
      <c r="D7" s="37">
        <v>47</v>
      </c>
      <c r="E7" s="37">
        <v>17</v>
      </c>
      <c r="F7" s="37">
        <v>5</v>
      </c>
      <c r="G7" s="37">
        <v>0</v>
      </c>
      <c r="H7" s="37" t="s">
        <v>96</v>
      </c>
      <c r="I7" s="37" t="s">
        <v>97</v>
      </c>
      <c r="J7" s="37" t="s">
        <v>98</v>
      </c>
      <c r="K7" s="37" t="s">
        <v>99</v>
      </c>
      <c r="L7" s="37" t="s">
        <v>100</v>
      </c>
      <c r="M7" s="37" t="s">
        <v>101</v>
      </c>
      <c r="N7" s="38" t="s">
        <v>102</v>
      </c>
      <c r="O7" s="38" t="s">
        <v>103</v>
      </c>
      <c r="P7" s="38">
        <v>3.34</v>
      </c>
      <c r="Q7" s="38">
        <v>148.72999999999999</v>
      </c>
      <c r="R7" s="38">
        <v>3888</v>
      </c>
      <c r="S7" s="38">
        <v>4766</v>
      </c>
      <c r="T7" s="38">
        <v>99.32</v>
      </c>
      <c r="U7" s="38">
        <v>47.99</v>
      </c>
      <c r="V7" s="38">
        <v>158</v>
      </c>
      <c r="W7" s="38">
        <v>0.16</v>
      </c>
      <c r="X7" s="38">
        <v>987.5</v>
      </c>
      <c r="Y7" s="38">
        <v>99.83</v>
      </c>
      <c r="Z7" s="38">
        <v>98.19</v>
      </c>
      <c r="AA7" s="38">
        <v>101.25</v>
      </c>
      <c r="AB7" s="38">
        <v>98.39</v>
      </c>
      <c r="AC7" s="38">
        <v>99.45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4832.72</v>
      </c>
      <c r="BG7" s="38">
        <v>5515.2</v>
      </c>
      <c r="BH7" s="38">
        <v>5228.84</v>
      </c>
      <c r="BI7" s="38">
        <v>5174.24</v>
      </c>
      <c r="BJ7" s="38">
        <v>4398.6499999999996</v>
      </c>
      <c r="BK7" s="38">
        <v>1044.8</v>
      </c>
      <c r="BL7" s="38">
        <v>1081.8</v>
      </c>
      <c r="BM7" s="38">
        <v>974.93</v>
      </c>
      <c r="BN7" s="38">
        <v>855.8</v>
      </c>
      <c r="BO7" s="38">
        <v>789.46</v>
      </c>
      <c r="BP7" s="38">
        <v>747.76</v>
      </c>
      <c r="BQ7" s="38">
        <v>64.38</v>
      </c>
      <c r="BR7" s="38">
        <v>56.79</v>
      </c>
      <c r="BS7" s="38">
        <v>51.28</v>
      </c>
      <c r="BT7" s="38">
        <v>45.26</v>
      </c>
      <c r="BU7" s="38">
        <v>46.8</v>
      </c>
      <c r="BV7" s="38">
        <v>50.82</v>
      </c>
      <c r="BW7" s="38">
        <v>52.19</v>
      </c>
      <c r="BX7" s="38">
        <v>55.32</v>
      </c>
      <c r="BY7" s="38">
        <v>59.8</v>
      </c>
      <c r="BZ7" s="38">
        <v>57.77</v>
      </c>
      <c r="CA7" s="38">
        <v>59.51</v>
      </c>
      <c r="CB7" s="38">
        <v>368.75</v>
      </c>
      <c r="CC7" s="38">
        <v>405.82</v>
      </c>
      <c r="CD7" s="38">
        <v>454.21</v>
      </c>
      <c r="CE7" s="38">
        <v>532.55999999999995</v>
      </c>
      <c r="CF7" s="38">
        <v>478.01</v>
      </c>
      <c r="CG7" s="38">
        <v>300.52</v>
      </c>
      <c r="CH7" s="38">
        <v>296.14</v>
      </c>
      <c r="CI7" s="38">
        <v>283.17</v>
      </c>
      <c r="CJ7" s="38">
        <v>263.76</v>
      </c>
      <c r="CK7" s="38">
        <v>274.35000000000002</v>
      </c>
      <c r="CL7" s="38">
        <v>261.45999999999998</v>
      </c>
      <c r="CM7" s="38">
        <v>12.72</v>
      </c>
      <c r="CN7" s="38">
        <v>12.72</v>
      </c>
      <c r="CO7" s="38">
        <v>12.72</v>
      </c>
      <c r="CP7" s="38">
        <v>12.72</v>
      </c>
      <c r="CQ7" s="38">
        <v>12.72</v>
      </c>
      <c r="CR7" s="38">
        <v>53.24</v>
      </c>
      <c r="CS7" s="38">
        <v>52.31</v>
      </c>
      <c r="CT7" s="38">
        <v>60.65</v>
      </c>
      <c r="CU7" s="38">
        <v>51.75</v>
      </c>
      <c r="CV7" s="38">
        <v>50.68</v>
      </c>
      <c r="CW7" s="38">
        <v>52.23</v>
      </c>
      <c r="CX7" s="38">
        <v>79.760000000000005</v>
      </c>
      <c r="CY7" s="38">
        <v>80</v>
      </c>
      <c r="CZ7" s="38">
        <v>79.75</v>
      </c>
      <c r="DA7" s="38">
        <v>79.5</v>
      </c>
      <c r="DB7" s="38">
        <v>79.11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dcterms:created xsi:type="dcterms:W3CDTF">2019-12-05T05:19:51Z</dcterms:created>
  <dcterms:modified xsi:type="dcterms:W3CDTF">2020-01-21T05:22:20Z</dcterms:modified>
  <cp:category/>
</cp:coreProperties>
</file>