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1\205621 木島平村\"/>
    </mc:Choice>
  </mc:AlternateContent>
  <xr:revisionPtr revIDLastSave="0" documentId="13_ncr:1_{9D8FFFC4-BC7E-4F36-ACAD-B8DC239B9B59}" xr6:coauthVersionLast="36" xr6:coauthVersionMax="36" xr10:uidLastSave="{00000000-0000-0000-0000-000000000000}"/>
  <workbookProtection workbookAlgorithmName="SHA-512" workbookHashValue="ZwOFXFW/oYd5gi3PYHPKwR5WECJDOOHUZsojiEIndq4XZWzwkoGRqS9lPsjQLl2Zi8MzrmVKkDdBaFpixJCz5Q==" workbookSaltValue="+EPsNOpHEIbPrUmLr8Va7Q==" workbookSpinCount="100000" lockStructure="1"/>
  <bookViews>
    <workbookView xWindow="0" yWindow="0" windowWidth="20490" windowHeight="8970" xr2:uid="{00000000-000D-0000-FFFF-FFFF00000000}"/>
  </bookViews>
  <sheets>
    <sheet name="法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I10" i="4"/>
  <c r="B10" i="4"/>
  <c r="BB8" i="4"/>
  <c r="W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<sst xmlns="http://schemas.openxmlformats.org/spreadsheetml/2006/main" count="220" uniqueCount="108">
  <si>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</si>
  <si>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</si>
  <si>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</si>
  <si>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</si>
  <si>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</si>
  <si>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</si>
  <si>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</si>
  <si>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</si>
  <si>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</si>
  <si>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</si>
  <si>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</si>
  <si>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</si>
  <si>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</si>
  <si>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</si>
  <si>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</si>
  <si>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</si>
  <si>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</si>
  <si>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</si>
  <si>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</si>
  <si>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</si>
  <si>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</si>
  <si>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</si>
  <si>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</si>
  <si>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</si>
  <si>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</si>
  <si>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</si>
  <si>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</si>
  <si>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</si>
  <si>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</si>
  <si>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</si>
  <si>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</si>
  <si>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</si>
  <si>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</si>
  <si>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</si>
  <si>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</si>
  <si>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</si>
  <si>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</si>
  <si>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</si>
  <si>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</si>
  <si>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</si>
  <si>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</si>
  <si>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</si>
  <si>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</si>
  <si>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</si>
  <si>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</si>
  <si>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</si>
  <si>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</si>
  <si>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</si>
  <si>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</si>
  <si>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</si>
  <si>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</si>
  <si>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</si>
  <si>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</si>
  <si>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</si>
  <si>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</si>
  <si>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</si>
  <si>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</si>
  <si>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</si>
  <si>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</si>
  <si>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</si>
  <si>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</si>
  <si>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</si>
  <si>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</si>
  <si>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</si>
  <si>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</si>
  <si>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</si>
  <si>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</si>
  <si>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</si>
  <si>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</si>
  <si>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</si>
  <si>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</si>
  <si>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</si>
  <si>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</si>
  <si>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</si>
  <si>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</si>
  <si>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</si>
  <si>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</si>
  <si>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</si>
  <si>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</si>
  <si>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</si>
  <si>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</si>
  <si>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</si>
  <si>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</si>
  <si>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</si>
  <si>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</si>
  <si>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</si>
  <si>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</si>
  <si>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</si>
  <si>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</si>
  <si>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</si>
  <si>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</si>
  <si>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</si>
  <si>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</si>
  <si>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</si>
  <si>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</si>
  <si>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</si>
  <si>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</si>
  <si>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</si>
  <si>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</si>
  <si>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</si>
  <si>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</si>
  <si>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</si>
  <si>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</si>
  <si>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</si>
  <si>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</si>
  <si>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では、平成30年度は①経常収支比率が141.11％と前年度並みの水準を維持し、全国及び類似団体の平均を上回るとともに、県内同規模団体との比較でも高い水準となりました。また、②累積欠損金比率が0％を維持していることからも、単年度の経常収支は安定して黒字を維持できていると思われます。これは、⑥給水原価が平均に比べて低く抑えられている一方、⑤料金回収率は139.41％と全国及び類似団体の平均並びに県内同規模団体との比較で高い水準を保っており、経費（コスト）を抑制しつつ料金収入で経費を賄うことができていると見られることからも裏付けられると考えられます。
　しかし、⑦施設利用率は平成28年度以降徐々に改善しているものの全国平均より低いこと（45％前後）、⑧有収率も横ばいで全国平均を下回っていること（88％前後）から、漏水や給水人口の減少が配水量の減少に影響していることが考えられ、長期的には給水収益（料金収入）の減少につながることが懸念されます。また、④企業債残高対給水収益比率は全国及び類似団体の平均より低い水準にあるものの、平成27年度に配水池や管路などの設備更新に伴う新規借り入れを行ったため従来より2倍以上に上昇しており、今後も設備更新に伴う借り入れを継続的に行う必要があることから、企業債償還金の増加が経営状態に影響することも考えられます。</t>
    <rPh sb="53" eb="55">
      <t>ヘイキン</t>
    </rPh>
    <rPh sb="64" eb="66">
      <t>ケンナイ</t>
    </rPh>
    <rPh sb="66" eb="69">
      <t>ドウキボ</t>
    </rPh>
    <rPh sb="69" eb="71">
      <t>ダンタイ</t>
    </rPh>
    <rPh sb="199" eb="200">
      <t>ナラ</t>
    </rPh>
    <rPh sb="293" eb="295">
      <t>ヘイセイ</t>
    </rPh>
    <rPh sb="297" eb="299">
      <t>ネンド</t>
    </rPh>
    <rPh sb="299" eb="301">
      <t>イコウ</t>
    </rPh>
    <rPh sb="301" eb="303">
      <t>ジョジョ</t>
    </rPh>
    <rPh sb="304" eb="306">
      <t>カイゼン</t>
    </rPh>
    <rPh sb="336" eb="337">
      <t>ヨコ</t>
    </rPh>
    <rPh sb="340" eb="342">
      <t>ゼンコク</t>
    </rPh>
    <rPh sb="342" eb="344">
      <t>ヘイキン</t>
    </rPh>
    <rPh sb="345" eb="347">
      <t>シタマワ</t>
    </rPh>
    <rPh sb="363" eb="365">
      <t>ロウスイ</t>
    </rPh>
    <phoneticPr fontId="4"/>
  </si>
  <si>
    <t>　②管路経年化率は全国及び類似団体の平均を下回り、耐用年数を超えた管路は比較的少ないものの、①有形固定資産減価償却率が65.63％に達し、全国及び類似団体の平均及び県内同規模団体との比較でも高い水準にあり、耐用年数に近い施設が多いものと考えられます。加えて③管路更新率が低い水準にあることから、布設替えなどによる管路の更新を含めた施設全体の計画的な更新、安定した給水量を確保するための水源開発等が今後の課題となっています。
　なお建設改良（施設更新）については、平成30年度には給配水管の更新（３カ所）、水源ポンプの更新（１カ所）及び水源調査（１カ所）等を実施し、令和元年度には中央監視制御装置の更新、水源の試掘（１カ所）等を予定しています。</t>
    <rPh sb="21" eb="23">
      <t>シタマワ</t>
    </rPh>
    <rPh sb="80" eb="81">
      <t>オヨ</t>
    </rPh>
    <rPh sb="125" eb="126">
      <t>クワ</t>
    </rPh>
    <rPh sb="177" eb="179">
      <t>アンテイ</t>
    </rPh>
    <rPh sb="181" eb="183">
      <t>キュウスイ</t>
    </rPh>
    <rPh sb="183" eb="184">
      <t>リョウ</t>
    </rPh>
    <rPh sb="185" eb="187">
      <t>カクホ</t>
    </rPh>
    <rPh sb="192" eb="194">
      <t>スイゲン</t>
    </rPh>
    <rPh sb="194" eb="196">
      <t>カイハツ</t>
    </rPh>
    <rPh sb="196" eb="197">
      <t>トウ</t>
    </rPh>
    <rPh sb="215" eb="217">
      <t>ケンセツ</t>
    </rPh>
    <rPh sb="217" eb="219">
      <t>カイリョウ</t>
    </rPh>
    <rPh sb="220" eb="222">
      <t>シセツ</t>
    </rPh>
    <rPh sb="222" eb="224">
      <t>コウシン</t>
    </rPh>
    <rPh sb="231" eb="233">
      <t>ヘイセイ</t>
    </rPh>
    <rPh sb="235" eb="237">
      <t>ネンド</t>
    </rPh>
    <rPh sb="239" eb="240">
      <t>キュウ</t>
    </rPh>
    <rPh sb="252" eb="254">
      <t>スイゲン</t>
    </rPh>
    <rPh sb="258" eb="260">
      <t>コウシン</t>
    </rPh>
    <rPh sb="263" eb="264">
      <t>ショ</t>
    </rPh>
    <rPh sb="265" eb="266">
      <t>オヨ</t>
    </rPh>
    <rPh sb="267" eb="269">
      <t>スイゲン</t>
    </rPh>
    <rPh sb="269" eb="271">
      <t>チョウサ</t>
    </rPh>
    <rPh sb="274" eb="275">
      <t>ショ</t>
    </rPh>
    <rPh sb="276" eb="277">
      <t>トウ</t>
    </rPh>
    <rPh sb="282" eb="284">
      <t>レイワ</t>
    </rPh>
    <rPh sb="284" eb="286">
      <t>ガンネン</t>
    </rPh>
    <rPh sb="286" eb="287">
      <t>ド</t>
    </rPh>
    <rPh sb="289" eb="291">
      <t>チュウオウ</t>
    </rPh>
    <rPh sb="291" eb="293">
      <t>カンシ</t>
    </rPh>
    <rPh sb="293" eb="295">
      <t>セイギョ</t>
    </rPh>
    <rPh sb="295" eb="297">
      <t>ソウチ</t>
    </rPh>
    <rPh sb="298" eb="300">
      <t>コウシン</t>
    </rPh>
    <rPh sb="309" eb="310">
      <t>ショ</t>
    </rPh>
    <rPh sb="311" eb="312">
      <t>トウ</t>
    </rPh>
    <rPh sb="313" eb="315">
      <t>ヨテイ</t>
    </rPh>
    <phoneticPr fontId="4"/>
  </si>
  <si>
    <t>　以上のことから、水道事業の経営状態は比較的良好な状態を維持しているものと思われます。一方、近い将来に見込まれる管路などの施設更新や老朽化が進行する施設の維持管理に伴う費用の増加、給水人口減少に伴う給水収益（料金収入）の減少などに備えて安定した経営状態を維持するため、なお一層の経費削減を進めるとともに、設備更新に合わせた過剰設備の見直しなどの事業効率の向上や安定供給に向けた水源確保にも取り組む必要があると考えられます。</t>
    <rPh sb="43" eb="45">
      <t>イッポウ</t>
    </rPh>
    <rPh sb="118" eb="120">
      <t>アンテイ</t>
    </rPh>
    <rPh sb="122" eb="124">
      <t>ケイエイ</t>
    </rPh>
    <rPh sb="124" eb="126">
      <t>ジョウタイ</t>
    </rPh>
    <rPh sb="127" eb="129">
      <t>イジ</t>
    </rPh>
    <rPh sb="180" eb="182">
      <t>アンテイ</t>
    </rPh>
    <rPh sb="182" eb="184">
      <t>キョウキュウ</t>
    </rPh>
    <rPh sb="185" eb="186">
      <t>ム</t>
    </rPh>
    <rPh sb="188" eb="190">
      <t>スイゲン</t>
    </rPh>
    <rPh sb="190" eb="192">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</si>
</sst>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0.65</c:v>
                </c:pt>
                <c:pt idx="1">
                  <c:v>0.16</c:v>
                </c:pt>
                <c:pt idx="2" formatCode="#,##0.00;&quot;△&quot;#,##0.00">
                  <c:v>0</c:v>
                </c:pt>
                <c:pt idx="3" formatCode="#,##0.00;&quot;△&quot;#,##0.00">
                  <c:v>0</c:v>
                </c:pt>
                <c:pt idx="4">
                  <c:v>0.45</c:v>
                </c:pt>
              </c:numCache>
            </c:numRef>
          </c:val>
          <c:extLst>
            <c:ext xmlns:c16="http://schemas.microsoft.com/office/drawing/2014/chart" uri="{C3380CC4-5D6E-409C-BE32-E72D297353CC}">
              <c16:uniqueId val="{00000000-9AE8-43D5-8BD6-1391284B8B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c:ext xmlns:c16="http://schemas.microsoft.com/office/drawing/2014/chart" uri="{C3380CC4-5D6E-409C-BE32-E72D297353CC}">
              <c16:uniqueId val="{00000001-9AE8-43D5-8BD6-1391284B8B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46.43</c:v>
                </c:pt>
                <c:pt idx="1">
                  <c:v>44.54</c:v>
                </c:pt>
                <c:pt idx="2">
                  <c:v>44.76</c:v>
                </c:pt>
                <c:pt idx="3">
                  <c:v>45.8</c:v>
                </c:pt>
                <c:pt idx="4">
                  <c:v>46.4</c:v>
                </c:pt>
              </c:numCache>
            </c:numRef>
          </c:val>
          <c:extLst>
            <c:ext xmlns:c16="http://schemas.microsoft.com/office/drawing/2014/chart" uri="{C3380CC4-5D6E-409C-BE32-E72D297353CC}">
              <c16:uniqueId val="{00000000-B7D3-49F1-8AAC-1DF4EBBC31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c:ext xmlns:c16="http://schemas.microsoft.com/office/drawing/2014/chart" uri="{C3380CC4-5D6E-409C-BE32-E72D297353CC}">
              <c16:uniqueId val="{00000001-B7D3-49F1-8AAC-1DF4EBBC31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86.76</c:v>
                </c:pt>
                <c:pt idx="1">
                  <c:v>88.33</c:v>
                </c:pt>
                <c:pt idx="2">
                  <c:v>88.82</c:v>
                </c:pt>
                <c:pt idx="3">
                  <c:v>87.16</c:v>
                </c:pt>
                <c:pt idx="4">
                  <c:v>87.7</c:v>
                </c:pt>
              </c:numCache>
            </c:numRef>
          </c:val>
          <c:extLst>
            <c:ext xmlns:c16="http://schemas.microsoft.com/office/drawing/2014/chart" uri="{C3380CC4-5D6E-409C-BE32-E72D297353CC}">
              <c16:uniqueId val="{00000000-287F-4CB9-A960-E1D7A646BE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c:ext xmlns:c16="http://schemas.microsoft.com/office/drawing/2014/chart" uri="{C3380CC4-5D6E-409C-BE32-E72D297353CC}">
              <c16:uniqueId val="{00000001-287F-4CB9-A960-E1D7A646BE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137.09</c:v>
                </c:pt>
                <c:pt idx="1">
                  <c:v>138.54</c:v>
                </c:pt>
                <c:pt idx="2">
                  <c:v>127.4</c:v>
                </c:pt>
                <c:pt idx="3">
                  <c:v>141.76</c:v>
                </c:pt>
                <c:pt idx="4">
                  <c:v>141.11000000000001</c:v>
                </c:pt>
              </c:numCache>
            </c:numRef>
          </c:val>
          <c:extLst>
            <c:ext xmlns:c16="http://schemas.microsoft.com/office/drawing/2014/chart" uri="{C3380CC4-5D6E-409C-BE32-E72D297353CC}">
              <c16:uniqueId val="{00000000-FD09-41CD-ACCC-82746C71C9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c:ext xmlns:c16="http://schemas.microsoft.com/office/drawing/2014/chart" uri="{C3380CC4-5D6E-409C-BE32-E72D297353CC}">
              <c16:uniqueId val="{00000001-FD09-41CD-ACCC-82746C71C9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64.48</c:v>
                </c:pt>
                <c:pt idx="1">
                  <c:v>61.63</c:v>
                </c:pt>
                <c:pt idx="2">
                  <c:v>63.32</c:v>
                </c:pt>
                <c:pt idx="3">
                  <c:v>64.38</c:v>
                </c:pt>
                <c:pt idx="4">
                  <c:v>65.63</c:v>
                </c:pt>
              </c:numCache>
            </c:numRef>
          </c:val>
          <c:extLst>
            <c:ext xmlns:c16="http://schemas.microsoft.com/office/drawing/2014/chart" uri="{C3380CC4-5D6E-409C-BE32-E72D297353CC}">
              <c16:uniqueId val="{00000000-AFFB-4C94-9052-8452FC6E04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c:ext xmlns:c16="http://schemas.microsoft.com/office/drawing/2014/chart" uri="{C3380CC4-5D6E-409C-BE32-E72D297353CC}">
              <c16:uniqueId val="{00000001-AFFB-4C94-9052-8452FC6E04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7.13</c:v>
                </c:pt>
                <c:pt idx="1">
                  <c:v>8.76</c:v>
                </c:pt>
                <c:pt idx="2">
                  <c:v>9.48</c:v>
                </c:pt>
                <c:pt idx="3">
                  <c:v>9.48</c:v>
                </c:pt>
                <c:pt idx="4">
                  <c:v>13.88</c:v>
                </c:pt>
              </c:numCache>
            </c:numRef>
          </c:val>
          <c:extLst>
            <c:ext xmlns:c16="http://schemas.microsoft.com/office/drawing/2014/chart" uri="{C3380CC4-5D6E-409C-BE32-E72D297353CC}">
              <c16:uniqueId val="{00000000-6556-45A9-8A32-615187D6BB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c:ext xmlns:c16="http://schemas.microsoft.com/office/drawing/2014/chart" uri="{C3380CC4-5D6E-409C-BE32-E72D297353CC}">
              <c16:uniqueId val="{00000001-6556-45A9-8A32-615187D6BB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60-4C69-8EB0-BB2A5269DB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c:ext xmlns:c16="http://schemas.microsoft.com/office/drawing/2014/chart" uri="{C3380CC4-5D6E-409C-BE32-E72D297353CC}">
              <c16:uniqueId val="{00000001-F860-4C69-8EB0-BB2A5269DB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837.99</c:v>
                </c:pt>
                <c:pt idx="1">
                  <c:v>953.54</c:v>
                </c:pt>
                <c:pt idx="2">
                  <c:v>1260.06</c:v>
                </c:pt>
                <c:pt idx="3">
                  <c:v>1641.22</c:v>
                </c:pt>
                <c:pt idx="4">
                  <c:v>1990.91</c:v>
                </c:pt>
              </c:numCache>
            </c:numRef>
          </c:val>
          <c:extLst>
            <c:ext xmlns:c16="http://schemas.microsoft.com/office/drawing/2014/chart" uri="{C3380CC4-5D6E-409C-BE32-E72D297353CC}">
              <c16:uniqueId val="{00000000-A4D8-427E-ACEF-A56D4984B1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c:ext xmlns:c16="http://schemas.microsoft.com/office/drawing/2014/chart" uri="{C3380CC4-5D6E-409C-BE32-E72D297353CC}">
              <c16:uniqueId val="{00000001-A4D8-427E-ACEF-A56D4984B1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106.01</c:v>
                </c:pt>
                <c:pt idx="1">
                  <c:v>244.99</c:v>
                </c:pt>
                <c:pt idx="2">
                  <c:v>230.2</c:v>
                </c:pt>
                <c:pt idx="3">
                  <c:v>240.06</c:v>
                </c:pt>
                <c:pt idx="4">
                  <c:v>223.43</c:v>
                </c:pt>
              </c:numCache>
            </c:numRef>
          </c:val>
          <c:extLst>
            <c:ext xmlns:c16="http://schemas.microsoft.com/office/drawing/2014/chart" uri="{C3380CC4-5D6E-409C-BE32-E72D297353CC}">
              <c16:uniqueId val="{00000000-A542-4457-AB18-48EA712014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c:ext xmlns:c16="http://schemas.microsoft.com/office/drawing/2014/chart" uri="{C3380CC4-5D6E-409C-BE32-E72D297353CC}">
              <c16:uniqueId val="{00000001-A542-4457-AB18-48EA712014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130.46</c:v>
                </c:pt>
                <c:pt idx="1">
                  <c:v>135.94999999999999</c:v>
                </c:pt>
                <c:pt idx="2">
                  <c:v>117.71</c:v>
                </c:pt>
                <c:pt idx="3">
                  <c:v>141.41</c:v>
                </c:pt>
                <c:pt idx="4">
                  <c:v>139.41</c:v>
                </c:pt>
              </c:numCache>
            </c:numRef>
          </c:val>
          <c:extLst>
            <c:ext xmlns:c16="http://schemas.microsoft.com/office/drawing/2014/chart" uri="{C3380CC4-5D6E-409C-BE32-E72D297353CC}">
              <c16:uniqueId val="{00000000-5F0F-4BB6-9A62-0AC9C2417E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c:ext xmlns:c16="http://schemas.microsoft.com/office/drawing/2014/chart" uri="{C3380CC4-5D6E-409C-BE32-E72D297353CC}">
              <c16:uniqueId val="{00000001-5F0F-4BB6-9A62-0AC9C2417E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158.66</c:v>
                </c:pt>
                <c:pt idx="1">
                  <c:v>152.33000000000001</c:v>
                </c:pt>
                <c:pt idx="2">
                  <c:v>176.07</c:v>
                </c:pt>
                <c:pt idx="3">
                  <c:v>147.03</c:v>
                </c:pt>
                <c:pt idx="4">
                  <c:v>147</c:v>
                </c:pt>
              </c:numCache>
            </c:numRef>
          </c:val>
          <c:extLst>
            <c:ext xmlns:c16="http://schemas.microsoft.com/office/drawing/2014/chart" uri="{C3380CC4-5D6E-409C-BE32-E72D297353CC}">
              <c16:uniqueId val="{00000000-143D-419B-9034-B5563DC0E9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c:ext xmlns:c16="http://schemas.microsoft.com/office/drawing/2014/chart" uri="{C3380CC4-5D6E-409C-BE32-E72D297353CC}">
              <c16:uniqueId val="{00000001-143D-419B-9034-B5563DC0E9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長野県　木島平村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4766</v>
      </c>
      <c r="AM8" s="60"/>
      <c r="AN8" s="60"/>
      <c r="AO8" s="60"/>
      <c r="AP8" s="60"/>
      <c r="AQ8" s="60"/>
      <c r="AR8" s="60"/>
      <c r="AS8" s="60"/>
      <c r="AT8" s="51">
        <f>データ!$S$6</f>
        <v>99.32</v>
      </c>
      <c r="AU8" s="52"/>
      <c r="AV8" s="52"/>
      <c r="AW8" s="52"/>
      <c r="AX8" s="52"/>
      <c r="AY8" s="52"/>
      <c r="AZ8" s="52"/>
      <c r="BA8" s="52"/>
      <c r="BB8" s="53">
        <f>データ!$T$6</f>
        <v>47.99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77.209999999999994</v>
      </c>
      <c r="J10" s="52"/>
      <c r="K10" s="52"/>
      <c r="L10" s="52"/>
      <c r="M10" s="52"/>
      <c r="N10" s="52"/>
      <c r="O10" s="63"/>
      <c r="P10" s="53">
        <f>データ!$P$6</f>
        <v>96.51</v>
      </c>
      <c r="Q10" s="53"/>
      <c r="R10" s="53"/>
      <c r="S10" s="53"/>
      <c r="T10" s="53"/>
      <c r="U10" s="53"/>
      <c r="V10" s="53"/>
      <c r="W10" s="60">
        <f>データ!$Q$6</f>
        <v>4125</v>
      </c>
      <c r="X10" s="60"/>
      <c r="Y10" s="60"/>
      <c r="Z10" s="60"/>
      <c r="AA10" s="60"/>
      <c r="AB10" s="60"/>
      <c r="AC10" s="60"/>
      <c r="AD10" s="2"/>
      <c r="AE10" s="2"/>
      <c r="AF10" s="2"/>
      <c r="AG10" s="2"/>
      <c r="AH10" s="4"/>
      <c r="AI10" s="4"/>
      <c r="AJ10" s="4"/>
      <c r="AK10" s="4"/>
      <c r="AL10" s="60">
        <f>データ!$U$6</f>
        <v>4567</v>
      </c>
      <c r="AM10" s="60"/>
      <c r="AN10" s="60"/>
      <c r="AO10" s="60"/>
      <c r="AP10" s="60"/>
      <c r="AQ10" s="60"/>
      <c r="AR10" s="60"/>
      <c r="AS10" s="60"/>
      <c r="AT10" s="51">
        <f>データ!$V$6</f>
        <v>7.1</v>
      </c>
      <c r="AU10" s="52"/>
      <c r="AV10" s="52"/>
      <c r="AW10" s="52"/>
      <c r="AX10" s="52"/>
      <c r="AY10" s="52"/>
      <c r="AZ10" s="52"/>
      <c r="BA10" s="52"/>
      <c r="BB10" s="53">
        <f>データ!$W$6</f>
        <v>643.24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SedRJ/uH95k5wmvDUc4Tqz+vnrNrIPTw79taClGH1pvQarhfpDzk0euwOLmiJVfNFKsrMcVHOaccd7Wxh1Y1Q==" saltValue="UQqf6ESzPh0dUuk/R/R9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205621</v>
      </c>
      <c r="D6" s="34">
        <f t="shared" si="3"/>
        <v>46</v>
      </c>
      <c r="E6" s="34">
        <f t="shared" si="3"/>
        <v>1</v>
      </c>
      <c r="F6" s="34">
        <f t="shared" si="3"/>
        <v>0</v>
      </c>
      <c r="G6" s="34">
        <f t="shared" si="3"/>
        <v>1</v>
      </c>
      <c r="H6" s="34" t="str">
        <f t="shared" si="3"/>
        <v>長野県　木島平村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77.209999999999994</v>
      </c>
      <c r="P6" s="35">
        <f t="shared" si="3"/>
        <v>96.51</v>
      </c>
      <c r="Q6" s="35">
        <f t="shared" si="3"/>
        <v>4125</v>
      </c>
      <c r="R6" s="35">
        <f t="shared" si="3"/>
        <v>4766</v>
      </c>
      <c r="S6" s="35">
        <f t="shared" si="3"/>
        <v>99.32</v>
      </c>
      <c r="T6" s="35">
        <f t="shared" si="3"/>
        <v>47.99</v>
      </c>
      <c r="U6" s="35">
        <f t="shared" si="3"/>
        <v>4567</v>
      </c>
      <c r="V6" s="35">
        <f t="shared" si="3"/>
        <v>7.1</v>
      </c>
      <c r="W6" s="35">
        <f t="shared" si="3"/>
        <v>643.24</v>
      </c>
      <c r="X6" s="36">
        <f>IF(X7="",NA(),X7)</f>
        <v>137.09</v>
      </c>
      <c r="Y6" s="36">
        <f t="shared" ref="Y6:AG6" si="4">IF(Y7="",NA(),Y7)</f>
        <v>138.54</v>
      </c>
      <c r="Z6" s="36">
        <f t="shared" si="4"/>
        <v>127.4</v>
      </c>
      <c r="AA6" s="36">
        <f t="shared" si="4"/>
        <v>141.76</v>
      </c>
      <c r="AB6" s="36">
        <f t="shared" si="4"/>
        <v>141.11000000000001</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837.99</v>
      </c>
      <c r="AU6" s="36">
        <f t="shared" ref="AU6:BC6" si="6">IF(AU7="",NA(),AU7)</f>
        <v>953.54</v>
      </c>
      <c r="AV6" s="36">
        <f t="shared" si="6"/>
        <v>1260.06</v>
      </c>
      <c r="AW6" s="36">
        <f t="shared" si="6"/>
        <v>1641.22</v>
      </c>
      <c r="AX6" s="36">
        <f t="shared" si="6"/>
        <v>1990.91</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106.01</v>
      </c>
      <c r="BF6" s="36">
        <f t="shared" ref="BF6:BN6" si="7">IF(BF7="",NA(),BF7)</f>
        <v>244.99</v>
      </c>
      <c r="BG6" s="36">
        <f t="shared" si="7"/>
        <v>230.2</v>
      </c>
      <c r="BH6" s="36">
        <f t="shared" si="7"/>
        <v>240.06</v>
      </c>
      <c r="BI6" s="36">
        <f t="shared" si="7"/>
        <v>223.43</v>
      </c>
      <c r="BJ6" s="36">
        <f t="shared" si="7"/>
        <v>495.43</v>
      </c>
      <c r="BK6" s="36">
        <f t="shared" si="7"/>
        <v>488.5</v>
      </c>
      <c r="BL6" s="36">
        <f t="shared" si="7"/>
        <v>485.75</v>
      </c>
      <c r="BM6" s="36">
        <f t="shared" si="7"/>
        <v>516.34</v>
      </c>
      <c r="BN6" s="36">
        <f t="shared" si="7"/>
        <v>496.56</v>
      </c>
      <c r="BO6" s="35" t="str">
        <f>IF(BO7="","",IF(BO7="-","【-】","【"&amp;SUBSTITUTE(TEXT(BO7,"#,##0.00"),"-","△")&amp;"】"))</f>
        <v>【270.46】</v>
      </c>
      <c r="BP6" s="36">
        <f>IF(BP7="",NA(),BP7)</f>
        <v>130.46</v>
      </c>
      <c r="BQ6" s="36">
        <f t="shared" ref="BQ6:BY6" si="8">IF(BQ7="",NA(),BQ7)</f>
        <v>135.94999999999999</v>
      </c>
      <c r="BR6" s="36">
        <f t="shared" si="8"/>
        <v>117.71</v>
      </c>
      <c r="BS6" s="36">
        <f t="shared" si="8"/>
        <v>141.41</v>
      </c>
      <c r="BT6" s="36">
        <f t="shared" si="8"/>
        <v>139.41</v>
      </c>
      <c r="BU6" s="36">
        <f t="shared" si="8"/>
        <v>81.900000000000006</v>
      </c>
      <c r="BV6" s="36">
        <f t="shared" si="8"/>
        <v>82.42</v>
      </c>
      <c r="BW6" s="36">
        <f t="shared" si="8"/>
        <v>83.59</v>
      </c>
      <c r="BX6" s="36">
        <f t="shared" si="8"/>
        <v>83.27</v>
      </c>
      <c r="BY6" s="36">
        <f t="shared" si="8"/>
        <v>84.9</v>
      </c>
      <c r="BZ6" s="35" t="str">
        <f>IF(BZ7="","",IF(BZ7="-","【-】","【"&amp;SUBSTITUTE(TEXT(BZ7,"#,##0.00"),"-","△")&amp;"】"))</f>
        <v>【103.91】</v>
      </c>
      <c r="CA6" s="36">
        <f>IF(CA7="",NA(),CA7)</f>
        <v>158.66</v>
      </c>
      <c r="CB6" s="36">
        <f t="shared" ref="CB6:CJ6" si="9">IF(CB7="",NA(),CB7)</f>
        <v>152.33000000000001</v>
      </c>
      <c r="CC6" s="36">
        <f t="shared" si="9"/>
        <v>176.07</v>
      </c>
      <c r="CD6" s="36">
        <f t="shared" si="9"/>
        <v>147.03</v>
      </c>
      <c r="CE6" s="36">
        <f t="shared" si="9"/>
        <v>147</v>
      </c>
      <c r="CF6" s="36">
        <f t="shared" si="9"/>
        <v>227.97</v>
      </c>
      <c r="CG6" s="36">
        <f t="shared" si="9"/>
        <v>226.99</v>
      </c>
      <c r="CH6" s="36">
        <f t="shared" si="9"/>
        <v>230.22</v>
      </c>
      <c r="CI6" s="36">
        <f t="shared" si="9"/>
        <v>228.81</v>
      </c>
      <c r="CJ6" s="36">
        <f t="shared" si="9"/>
        <v>231.9</v>
      </c>
      <c r="CK6" s="35" t="str">
        <f>IF(CK7="","",IF(CK7="-","【-】","【"&amp;SUBSTITUTE(TEXT(CK7,"#,##0.00"),"-","△")&amp;"】"))</f>
        <v>【167.11】</v>
      </c>
      <c r="CL6" s="36">
        <f>IF(CL7="",NA(),CL7)</f>
        <v>46.43</v>
      </c>
      <c r="CM6" s="36">
        <f t="shared" ref="CM6:CU6" si="10">IF(CM7="",NA(),CM7)</f>
        <v>44.54</v>
      </c>
      <c r="CN6" s="36">
        <f t="shared" si="10"/>
        <v>44.76</v>
      </c>
      <c r="CO6" s="36">
        <f t="shared" si="10"/>
        <v>45.8</v>
      </c>
      <c r="CP6" s="36">
        <f t="shared" si="10"/>
        <v>46.4</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86.76</v>
      </c>
      <c r="CX6" s="36">
        <f t="shared" ref="CX6:DF6" si="11">IF(CX7="",NA(),CX7)</f>
        <v>88.33</v>
      </c>
      <c r="CY6" s="36">
        <f t="shared" si="11"/>
        <v>88.82</v>
      </c>
      <c r="CZ6" s="36">
        <f t="shared" si="11"/>
        <v>87.16</v>
      </c>
      <c r="DA6" s="36">
        <f t="shared" si="11"/>
        <v>87.7</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64.48</v>
      </c>
      <c r="DI6" s="36">
        <f t="shared" ref="DI6:DQ6" si="12">IF(DI7="",NA(),DI7)</f>
        <v>61.63</v>
      </c>
      <c r="DJ6" s="36">
        <f t="shared" si="12"/>
        <v>63.32</v>
      </c>
      <c r="DK6" s="36">
        <f t="shared" si="12"/>
        <v>64.38</v>
      </c>
      <c r="DL6" s="36">
        <f t="shared" si="12"/>
        <v>65.63</v>
      </c>
      <c r="DM6" s="36">
        <f t="shared" si="12"/>
        <v>50.44</v>
      </c>
      <c r="DN6" s="36">
        <f t="shared" si="12"/>
        <v>51.44</v>
      </c>
      <c r="DO6" s="36">
        <f t="shared" si="12"/>
        <v>52.4</v>
      </c>
      <c r="DP6" s="36">
        <f t="shared" si="12"/>
        <v>51.89</v>
      </c>
      <c r="DQ6" s="36">
        <f t="shared" si="12"/>
        <v>54.09</v>
      </c>
      <c r="DR6" s="35" t="str">
        <f>IF(DR7="","",IF(DR7="-","【-】","【"&amp;SUBSTITUTE(TEXT(DR7,"#,##0.00"),"-","△")&amp;"】"))</f>
        <v>【48.85】</v>
      </c>
      <c r="DS6" s="36">
        <f>IF(DS7="",NA(),DS7)</f>
        <v>7.13</v>
      </c>
      <c r="DT6" s="36">
        <f t="shared" ref="DT6:EB6" si="13">IF(DT7="",NA(),DT7)</f>
        <v>8.76</v>
      </c>
      <c r="DU6" s="36">
        <f t="shared" si="13"/>
        <v>9.48</v>
      </c>
      <c r="DV6" s="36">
        <f t="shared" si="13"/>
        <v>9.48</v>
      </c>
      <c r="DW6" s="36">
        <f t="shared" si="13"/>
        <v>13.88</v>
      </c>
      <c r="DX6" s="36">
        <f t="shared" si="13"/>
        <v>9.64</v>
      </c>
      <c r="DY6" s="36">
        <f t="shared" si="13"/>
        <v>11.68</v>
      </c>
      <c r="DZ6" s="36">
        <f t="shared" si="13"/>
        <v>14.01</v>
      </c>
      <c r="EA6" s="36">
        <f t="shared" si="13"/>
        <v>14.74</v>
      </c>
      <c r="EB6" s="36">
        <f t="shared" si="13"/>
        <v>18.68</v>
      </c>
      <c r="EC6" s="35" t="str">
        <f>IF(EC7="","",IF(EC7="-","【-】","【"&amp;SUBSTITUTE(TEXT(EC7,"#,##0.00"),"-","△")&amp;"】"))</f>
        <v>【17.80】</v>
      </c>
      <c r="ED6" s="36">
        <f>IF(ED7="",NA(),ED7)</f>
        <v>0.65</v>
      </c>
      <c r="EE6" s="36">
        <f t="shared" ref="EE6:EM6" si="14">IF(EE7="",NA(),EE7)</f>
        <v>0.16</v>
      </c>
      <c r="EF6" s="35">
        <f t="shared" si="14"/>
        <v>0</v>
      </c>
      <c r="EG6" s="35">
        <f t="shared" si="14"/>
        <v>0</v>
      </c>
      <c r="EH6" s="36">
        <f t="shared" si="14"/>
        <v>0.45</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205621</v>
      </c>
      <c r="D7" s="38">
        <v>46</v>
      </c>
      <c r="E7" s="38">
        <v>1</v>
      </c>
      <c r="F7" s="38">
        <v>0</v>
      </c>
      <c r="G7" s="38">
        <v>1</v>
      </c>
      <c r="H7" s="38" t="s">
        <v>93</v>
      </c>
      <c r="I7" s="38" t="s">
        <v>94</v>
      </c>
      <c r="J7" s="38" t="s">
        <v>95</v>
      </c>
      <c r="K7" s="38" t="s">
        <v>96</v>
      </c>
      <c r="L7" s="38" t="s">
        <v>97</v>
      </c>
      <c r="M7" s="38" t="s">
        <v>98</v>
      </c>
      <c r="N7" s="39" t="s">
        <v>99</v>
      </c>
      <c r="O7" s="39">
        <v>77.209999999999994</v>
      </c>
      <c r="P7" s="39">
        <v>96.51</v>
      </c>
      <c r="Q7" s="39">
        <v>4125</v>
      </c>
      <c r="R7" s="39">
        <v>4766</v>
      </c>
      <c r="S7" s="39">
        <v>99.32</v>
      </c>
      <c r="T7" s="39">
        <v>47.99</v>
      </c>
      <c r="U7" s="39">
        <v>4567</v>
      </c>
      <c r="V7" s="39">
        <v>7.1</v>
      </c>
      <c r="W7" s="39">
        <v>643.24</v>
      </c>
      <c r="X7" s="39">
        <v>137.09</v>
      </c>
      <c r="Y7" s="39">
        <v>138.54</v>
      </c>
      <c r="Z7" s="39">
        <v>127.4</v>
      </c>
      <c r="AA7" s="39">
        <v>141.76</v>
      </c>
      <c r="AB7" s="39">
        <v>141.11000000000001</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837.99</v>
      </c>
      <c r="AU7" s="39">
        <v>953.54</v>
      </c>
      <c r="AV7" s="39">
        <v>1260.06</v>
      </c>
      <c r="AW7" s="39">
        <v>1641.22</v>
      </c>
      <c r="AX7" s="39">
        <v>1990.91</v>
      </c>
      <c r="AY7" s="39">
        <v>571.29999999999995</v>
      </c>
      <c r="AZ7" s="39">
        <v>527.82000000000005</v>
      </c>
      <c r="BA7" s="39">
        <v>477.44</v>
      </c>
      <c r="BB7" s="39">
        <v>445.85</v>
      </c>
      <c r="BC7" s="39">
        <v>450.54</v>
      </c>
      <c r="BD7" s="39">
        <v>261.93</v>
      </c>
      <c r="BE7" s="39">
        <v>106.01</v>
      </c>
      <c r="BF7" s="39">
        <v>244.99</v>
      </c>
      <c r="BG7" s="39">
        <v>230.2</v>
      </c>
      <c r="BH7" s="39">
        <v>240.06</v>
      </c>
      <c r="BI7" s="39">
        <v>223.43</v>
      </c>
      <c r="BJ7" s="39">
        <v>495.43</v>
      </c>
      <c r="BK7" s="39">
        <v>488.5</v>
      </c>
      <c r="BL7" s="39">
        <v>485.75</v>
      </c>
      <c r="BM7" s="39">
        <v>516.34</v>
      </c>
      <c r="BN7" s="39">
        <v>496.56</v>
      </c>
      <c r="BO7" s="39">
        <v>270.45999999999998</v>
      </c>
      <c r="BP7" s="39">
        <v>130.46</v>
      </c>
      <c r="BQ7" s="39">
        <v>135.94999999999999</v>
      </c>
      <c r="BR7" s="39">
        <v>117.71</v>
      </c>
      <c r="BS7" s="39">
        <v>141.41</v>
      </c>
      <c r="BT7" s="39">
        <v>139.41</v>
      </c>
      <c r="BU7" s="39">
        <v>81.900000000000006</v>
      </c>
      <c r="BV7" s="39">
        <v>82.42</v>
      </c>
      <c r="BW7" s="39">
        <v>83.59</v>
      </c>
      <c r="BX7" s="39">
        <v>83.27</v>
      </c>
      <c r="BY7" s="39">
        <v>84.9</v>
      </c>
      <c r="BZ7" s="39">
        <v>103.91</v>
      </c>
      <c r="CA7" s="39">
        <v>158.66</v>
      </c>
      <c r="CB7" s="39">
        <v>152.33000000000001</v>
      </c>
      <c r="CC7" s="39">
        <v>176.07</v>
      </c>
      <c r="CD7" s="39">
        <v>147.03</v>
      </c>
      <c r="CE7" s="39">
        <v>147</v>
      </c>
      <c r="CF7" s="39">
        <v>227.97</v>
      </c>
      <c r="CG7" s="39">
        <v>226.99</v>
      </c>
      <c r="CH7" s="39">
        <v>230.22</v>
      </c>
      <c r="CI7" s="39">
        <v>228.81</v>
      </c>
      <c r="CJ7" s="39">
        <v>231.9</v>
      </c>
      <c r="CK7" s="39">
        <v>167.11</v>
      </c>
      <c r="CL7" s="39">
        <v>46.43</v>
      </c>
      <c r="CM7" s="39">
        <v>44.54</v>
      </c>
      <c r="CN7" s="39">
        <v>44.76</v>
      </c>
      <c r="CO7" s="39">
        <v>45.8</v>
      </c>
      <c r="CP7" s="39">
        <v>46.4</v>
      </c>
      <c r="CQ7" s="39">
        <v>40.700000000000003</v>
      </c>
      <c r="CR7" s="39">
        <v>39.909999999999997</v>
      </c>
      <c r="CS7" s="39">
        <v>41.09</v>
      </c>
      <c r="CT7" s="39">
        <v>38.979999999999997</v>
      </c>
      <c r="CU7" s="39">
        <v>39.61</v>
      </c>
      <c r="CV7" s="39">
        <v>60.27</v>
      </c>
      <c r="CW7" s="39">
        <v>86.76</v>
      </c>
      <c r="CX7" s="39">
        <v>88.33</v>
      </c>
      <c r="CY7" s="39">
        <v>88.82</v>
      </c>
      <c r="CZ7" s="39">
        <v>87.16</v>
      </c>
      <c r="DA7" s="39">
        <v>87.7</v>
      </c>
      <c r="DB7" s="39">
        <v>74.61</v>
      </c>
      <c r="DC7" s="39">
        <v>75.62</v>
      </c>
      <c r="DD7" s="39">
        <v>75.91</v>
      </c>
      <c r="DE7" s="39">
        <v>75.010000000000005</v>
      </c>
      <c r="DF7" s="39">
        <v>72.959999999999994</v>
      </c>
      <c r="DG7" s="39">
        <v>89.92</v>
      </c>
      <c r="DH7" s="39">
        <v>64.48</v>
      </c>
      <c r="DI7" s="39">
        <v>61.63</v>
      </c>
      <c r="DJ7" s="39">
        <v>63.32</v>
      </c>
      <c r="DK7" s="39">
        <v>64.38</v>
      </c>
      <c r="DL7" s="39">
        <v>65.63</v>
      </c>
      <c r="DM7" s="39">
        <v>50.44</v>
      </c>
      <c r="DN7" s="39">
        <v>51.44</v>
      </c>
      <c r="DO7" s="39">
        <v>52.4</v>
      </c>
      <c r="DP7" s="39">
        <v>51.89</v>
      </c>
      <c r="DQ7" s="39">
        <v>54.09</v>
      </c>
      <c r="DR7" s="39">
        <v>48.85</v>
      </c>
      <c r="DS7" s="39">
        <v>7.13</v>
      </c>
      <c r="DT7" s="39">
        <v>8.76</v>
      </c>
      <c r="DU7" s="39">
        <v>9.48</v>
      </c>
      <c r="DV7" s="39">
        <v>9.48</v>
      </c>
      <c r="DW7" s="39">
        <v>13.88</v>
      </c>
      <c r="DX7" s="39">
        <v>9.64</v>
      </c>
      <c r="DY7" s="39">
        <v>11.68</v>
      </c>
      <c r="DZ7" s="39">
        <v>14.01</v>
      </c>
      <c r="EA7" s="39">
        <v>14.74</v>
      </c>
      <c r="EB7" s="39">
        <v>18.68</v>
      </c>
      <c r="EC7" s="39">
        <v>17.8</v>
      </c>
      <c r="ED7" s="39">
        <v>0.65</v>
      </c>
      <c r="EE7" s="39">
        <v>0.16</v>
      </c>
      <c r="EF7" s="39">
        <v>0</v>
      </c>
      <c r="EG7" s="39">
        <v>0</v>
      </c>
      <c r="EH7" s="39">
        <v>0.45</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cp:lastPrinted>2020-01-21T05:15:53Z</cp:lastPrinted>
  <dcterms:created xsi:type="dcterms:W3CDTF">2019-12-05T04:16:32Z</dcterms:created>
  <dcterms:modified xsi:type="dcterms:W3CDTF">2020-01-21T05:22:08Z</dcterms:modified>
  <cp:category/>
</cp:coreProperties>
</file>