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401\Documents\経営比較分析表\H29\205621木島平村\"/>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B8" i="4"/>
  <c r="C10" i="5" l="1"/>
  <c r="D10" i="5"/>
  <c r="E10" i="5"/>
  <c r="B10" i="5"/>
</calcChain>
</file>

<file path=xl/sharedStrings.xml><?xml version="1.0" encoding="utf-8"?>
<sst xmlns="http://schemas.openxmlformats.org/spreadsheetml/2006/main" count="240" uniqueCount="128">
  <si>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</si>
  <si>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</si>
  <si>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</si>
  <si>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</si>
  <si>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</si>
  <si>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</si>
  <si>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</si>
  <si>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</si>
  <si>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</si>
  <si>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</si>
  <si>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</si>
  <si>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</si>
  <si>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</si>
  <si>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</si>
  <si>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</si>
  <si>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</si>
  <si>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</si>
  <si>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</si>
  <si>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</si>
  <si>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</si>
  <si>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</si>
  <si>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</si>
  <si>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</si>
  <si>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</si>
  <si>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</si>
  <si>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</si>
  <si>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</si>
  <si>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</si>
  <si>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</si>
  <si>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</si>
  <si>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</si>
  <si>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</si>
  <si>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</si>
  <si>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</si>
  <si>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</si>
  <si>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</si>
  <si>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</si>
  <si>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</si>
  <si>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</si>
  <si>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</si>
  <si>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</si>
  <si>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</si>
  <si>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</si>
  <si>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</si>
  <si>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</si>
  <si>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</si>
  <si>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</si>
  <si>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</si>
  <si>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</si>
  <si>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</si>
  <si>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</si>
  <si>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</si>
  <si>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</si>
  <si>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</si>
  <si>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</si>
  <si>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</si>
  <si>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</si>
  <si>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</si>
  <si>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</si>
  <si>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</si>
  <si>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</si>
  <si>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</si>
  <si>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</si>
  <si>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</si>
  <si>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</si>
  <si>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</si>
  <si>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</si>
  <si>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</si>
  <si>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</si>
  <si>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</si>
  <si>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</si>
  <si>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</si>
  <si>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</si>
  <si>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</si>
  <si>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</si>
  <si>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</si>
  <si>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</si>
  <si>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</si>
  <si>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</si>
  <si>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</si>
  <si>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</si>
  <si>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</si>
  <si>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</si>
  <si>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</si>
  <si>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</si>
  <si>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</si>
  <si>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</si>
  <si>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</si>
  <si>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</si>
  <si>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</si>
  <si>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</si>
  <si>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</si>
  <si>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</si>
  <si>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</si>
  <si>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</si>
  <si>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</si>
  <si>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</si>
  <si>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</si>
  <si>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</si>
  <si>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</si>
  <si>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</si>
  <si>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</si>
  <si>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</si>
  <si>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</si>
  <si>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</si>
  <si>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</si>
  <si>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</si>
  <si>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</si>
  <si>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</si>
  <si>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</si>
  <si>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</si>
  <si>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</si>
  <si>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木島平村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</si>
  <si>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</si>
  <si>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</si>
  <si>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</si>
  <si>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</si>
  <si>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</si>
  <si>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</si>
  <si>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</si>
  <si>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</si>
  <si>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</si>
  <si>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</si>
  <si>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</si>
  <si>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から約20年で比較的新しい施設のため、③管渠改善率は進捗していませんが、今後は処理場、管渠とも経年による老朽化が進むものと見込まれるため、各施設の更新を計画的に進めることが課題となっています。</t>
    <phoneticPr fontId="4"/>
  </si>
  <si>
    <t>　以上のことから、農業集落排水事業の経営状態は必ずしも安定した状態にあるとは言えず、処理区域内人口の減少や水洗化率（新規加入）の伸び悩みによる使用料収入の減少、今後老朽化が進行していく管渠及び処理場などの施設の維持管理や更新に伴う費用の増加、歳出の大半を占める公債費（地方債元利償還金）の負担などにより、経営状態が悪化することも考えられます。
　このため、更なる経費節減を進めるだけでなく、経営基盤の安定強化に向けた抜本的な対策（企業会計の適用、下水道事業との統合など）を検討し取り組む必要があると思われます。</t>
    <phoneticPr fontId="4"/>
  </si>
  <si>
    <t>非設置</t>
    <rPh sb="0" eb="1">
      <t>ヒ</t>
    </rPh>
    <rPh sb="1" eb="3">
      <t>セッチ</t>
    </rPh>
    <phoneticPr fontId="4"/>
  </si>
  <si>
    <t>　農業集落排水事業では、①収益的収支比率が3年ぶりに100％を超えて単年度での収支が黒字となりました。しかし、④企業債残高対事業規模比率が極端に高い（約5200％）こと、⑤経費回収率が100％を大きく下回って使用料収入で経費（コスト）を賄うことができず、一般会計からの繰入金に依存する状況であることから、経営状態は必ずしも健全ではないと考えられます。また、⑥汚水処理原価が全国及び類似団体の平均を上回るとともに近年上昇傾向にあり、修繕費など維持管理費用の削減が進んでいないと見られることも、経営状態を悪化させかねない要因の一つと思われます。
　一方、⑦施設利用率は平均に比べて極端に低い水準にありますが、これは処理区域が小規模な集落にあること、当初の計画に比べて処理区域内人口が減少していることが主な要因と考えられます。また、⑧水洗化率も平均を下回り、ここ数年は横ばいの傾向にあることから、高齢者世帯など経済的な理由から水洗化できない世帯が残っているものと考えられます。</t>
    <rPh sb="22" eb="23">
      <t>ネン</t>
    </rPh>
    <rPh sb="31" eb="32">
      <t>コ</t>
    </rPh>
    <rPh sb="42" eb="44">
      <t>クロジ</t>
    </rPh>
    <rPh sb="205" eb="207">
      <t>キンネン</t>
    </rPh>
    <rPh sb="207" eb="209">
      <t>ジョウショウ</t>
    </rPh>
    <rPh sb="209" eb="211">
      <t>ケイコウ</t>
    </rPh>
    <rPh sb="381" eb="382">
      <t>ヨコ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</si>
</sst>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6485208"/>
        <c:axId val="29648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96485208"/>
        <c:axId val="296484816"/>
      </c:lineChart>
      <c:dateAx>
        <c:axId val="296485208"/>
        <c:scaling>
          <c:orientation val="minMax"/>
        </c:scaling>
        <c:delete val="1"/>
        <c:axPos val="b"/>
        <c:numFmt formatCode="ge" sourceLinked="1"/>
        <c:majorTickMark val="none"/>
        <c:minorTickMark val="none"/>
        <c:tickLblPos val="none"/>
        <c:crossAx val="296484816"/>
        <c:crosses val="autoZero"/>
        <c:auto val="1"/>
        <c:lblOffset val="100"/>
        <c:baseTimeUnit val="years"/>
      </c:dateAx>
      <c:valAx>
        <c:axId val="2964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12.72</c:v>
                </c:pt>
                <c:pt idx="1">
                  <c:v>12.72</c:v>
                </c:pt>
                <c:pt idx="2">
                  <c:v>12.72</c:v>
                </c:pt>
                <c:pt idx="3">
                  <c:v>12.72</c:v>
                </c:pt>
                <c:pt idx="4">
                  <c:v>12.72</c:v>
                </c:pt>
              </c:numCache>
            </c:numRef>
          </c:val>
        </c:ser>
        <c:dLbls>
          <c:showLegendKey val="0"/>
          <c:showVal val="0"/>
          <c:showCatName val="0"/>
          <c:showSerName val="0"/>
          <c:showPercent val="0"/>
          <c:showBubbleSize val="0"/>
        </c:dLbls>
        <c:gapWidth val="150"/>
        <c:axId val="295317432"/>
        <c:axId val="2953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95317432"/>
        <c:axId val="295317824"/>
      </c:lineChart>
      <c:dateAx>
        <c:axId val="295317432"/>
        <c:scaling>
          <c:orientation val="minMax"/>
        </c:scaling>
        <c:delete val="1"/>
        <c:axPos val="b"/>
        <c:numFmt formatCode="ge" sourceLinked="1"/>
        <c:majorTickMark val="none"/>
        <c:minorTickMark val="none"/>
        <c:tickLblPos val="none"/>
        <c:crossAx val="295317824"/>
        <c:crosses val="autoZero"/>
        <c:auto val="1"/>
        <c:lblOffset val="100"/>
        <c:baseTimeUnit val="years"/>
      </c:dateAx>
      <c:valAx>
        <c:axId val="2953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31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79.77</c:v>
                </c:pt>
                <c:pt idx="1">
                  <c:v>79.88</c:v>
                </c:pt>
                <c:pt idx="2">
                  <c:v>79.760000000000005</c:v>
                </c:pt>
                <c:pt idx="3">
                  <c:v>80</c:v>
                </c:pt>
                <c:pt idx="4">
                  <c:v>79.75</c:v>
                </c:pt>
              </c:numCache>
            </c:numRef>
          </c:val>
        </c:ser>
        <c:dLbls>
          <c:showLegendKey val="0"/>
          <c:showVal val="0"/>
          <c:showCatName val="0"/>
          <c:showSerName val="0"/>
          <c:showPercent val="0"/>
          <c:showBubbleSize val="0"/>
        </c:dLbls>
        <c:gapWidth val="150"/>
        <c:axId val="295323704"/>
        <c:axId val="29119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95323704"/>
        <c:axId val="291196536"/>
      </c:lineChart>
      <c:dateAx>
        <c:axId val="295323704"/>
        <c:scaling>
          <c:orientation val="minMax"/>
        </c:scaling>
        <c:delete val="1"/>
        <c:axPos val="b"/>
        <c:numFmt formatCode="ge" sourceLinked="1"/>
        <c:majorTickMark val="none"/>
        <c:minorTickMark val="none"/>
        <c:tickLblPos val="none"/>
        <c:crossAx val="291196536"/>
        <c:crosses val="autoZero"/>
        <c:auto val="1"/>
        <c:lblOffset val="100"/>
        <c:baseTimeUnit val="years"/>
      </c:dateAx>
      <c:valAx>
        <c:axId val="29119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3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98.61</c:v>
                </c:pt>
                <c:pt idx="1">
                  <c:v>100.89</c:v>
                </c:pt>
                <c:pt idx="2">
                  <c:v>99.83</c:v>
                </c:pt>
                <c:pt idx="3">
                  <c:v>98.19</c:v>
                </c:pt>
                <c:pt idx="4">
                  <c:v>101.25</c:v>
                </c:pt>
              </c:numCache>
            </c:numRef>
          </c:val>
        </c:ser>
        <c:dLbls>
          <c:showLegendKey val="0"/>
          <c:showVal val="0"/>
          <c:showCatName val="0"/>
          <c:showSerName val="0"/>
          <c:showPercent val="0"/>
          <c:showBubbleSize val="0"/>
        </c:dLbls>
        <c:gapWidth val="150"/>
        <c:axId val="296485992"/>
        <c:axId val="2964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6485992"/>
        <c:axId val="296485600"/>
      </c:lineChart>
      <c:dateAx>
        <c:axId val="296485992"/>
        <c:scaling>
          <c:orientation val="minMax"/>
        </c:scaling>
        <c:delete val="1"/>
        <c:axPos val="b"/>
        <c:numFmt formatCode="ge" sourceLinked="1"/>
        <c:majorTickMark val="none"/>
        <c:minorTickMark val="none"/>
        <c:tickLblPos val="none"/>
        <c:crossAx val="296485600"/>
        <c:crosses val="autoZero"/>
        <c:auto val="1"/>
        <c:lblOffset val="100"/>
        <c:baseTimeUnit val="years"/>
      </c:dateAx>
      <c:valAx>
        <c:axId val="2964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8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40968"/>
        <c:axId val="2974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40968"/>
        <c:axId val="297442144"/>
      </c:lineChart>
      <c:dateAx>
        <c:axId val="297440968"/>
        <c:scaling>
          <c:orientation val="minMax"/>
        </c:scaling>
        <c:delete val="1"/>
        <c:axPos val="b"/>
        <c:numFmt formatCode="ge" sourceLinked="1"/>
        <c:majorTickMark val="none"/>
        <c:minorTickMark val="none"/>
        <c:tickLblPos val="none"/>
        <c:crossAx val="297442144"/>
        <c:crosses val="autoZero"/>
        <c:auto val="1"/>
        <c:lblOffset val="100"/>
        <c:baseTimeUnit val="years"/>
      </c:dateAx>
      <c:valAx>
        <c:axId val="2974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4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41752"/>
        <c:axId val="2974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41752"/>
        <c:axId val="297435872"/>
      </c:lineChart>
      <c:dateAx>
        <c:axId val="297441752"/>
        <c:scaling>
          <c:orientation val="minMax"/>
        </c:scaling>
        <c:delete val="1"/>
        <c:axPos val="b"/>
        <c:numFmt formatCode="ge" sourceLinked="1"/>
        <c:majorTickMark val="none"/>
        <c:minorTickMark val="none"/>
        <c:tickLblPos val="none"/>
        <c:crossAx val="297435872"/>
        <c:crosses val="autoZero"/>
        <c:auto val="1"/>
        <c:lblOffset val="100"/>
        <c:baseTimeUnit val="years"/>
      </c:dateAx>
      <c:valAx>
        <c:axId val="29743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4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36264"/>
        <c:axId val="29743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36264"/>
        <c:axId val="297437440"/>
      </c:lineChart>
      <c:dateAx>
        <c:axId val="297436264"/>
        <c:scaling>
          <c:orientation val="minMax"/>
        </c:scaling>
        <c:delete val="1"/>
        <c:axPos val="b"/>
        <c:numFmt formatCode="ge" sourceLinked="1"/>
        <c:majorTickMark val="none"/>
        <c:minorTickMark val="none"/>
        <c:tickLblPos val="none"/>
        <c:crossAx val="297437440"/>
        <c:crosses val="autoZero"/>
        <c:auto val="1"/>
        <c:lblOffset val="100"/>
        <c:baseTimeUnit val="years"/>
      </c:dateAx>
      <c:valAx>
        <c:axId val="29743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3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438616"/>
        <c:axId val="29743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438616"/>
        <c:axId val="297438224"/>
      </c:lineChart>
      <c:dateAx>
        <c:axId val="297438616"/>
        <c:scaling>
          <c:orientation val="minMax"/>
        </c:scaling>
        <c:delete val="1"/>
        <c:axPos val="b"/>
        <c:numFmt formatCode="ge" sourceLinked="1"/>
        <c:majorTickMark val="none"/>
        <c:minorTickMark val="none"/>
        <c:tickLblPos val="none"/>
        <c:crossAx val="297438224"/>
        <c:crosses val="autoZero"/>
        <c:auto val="1"/>
        <c:lblOffset val="100"/>
        <c:baseTimeUnit val="years"/>
      </c:dateAx>
      <c:valAx>
        <c:axId val="29743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3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5760.17</c:v>
                </c:pt>
                <c:pt idx="1">
                  <c:v>5995.52</c:v>
                </c:pt>
                <c:pt idx="2">
                  <c:v>4832.72</c:v>
                </c:pt>
                <c:pt idx="3">
                  <c:v>5515.2</c:v>
                </c:pt>
                <c:pt idx="4">
                  <c:v>5228.84</c:v>
                </c:pt>
              </c:numCache>
            </c:numRef>
          </c:val>
        </c:ser>
        <c:dLbls>
          <c:showLegendKey val="0"/>
          <c:showVal val="0"/>
          <c:showCatName val="0"/>
          <c:showSerName val="0"/>
          <c:showPercent val="0"/>
          <c:showBubbleSize val="0"/>
        </c:dLbls>
        <c:gapWidth val="150"/>
        <c:axId val="217110376"/>
        <c:axId val="2171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7110376"/>
        <c:axId val="217111552"/>
      </c:lineChart>
      <c:dateAx>
        <c:axId val="217110376"/>
        <c:scaling>
          <c:orientation val="minMax"/>
        </c:scaling>
        <c:delete val="1"/>
        <c:axPos val="b"/>
        <c:numFmt formatCode="ge" sourceLinked="1"/>
        <c:majorTickMark val="none"/>
        <c:minorTickMark val="none"/>
        <c:tickLblPos val="none"/>
        <c:crossAx val="217111552"/>
        <c:crosses val="autoZero"/>
        <c:auto val="1"/>
        <c:lblOffset val="100"/>
        <c:baseTimeUnit val="years"/>
      </c:dateAx>
      <c:valAx>
        <c:axId val="217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1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69.97</c:v>
                </c:pt>
                <c:pt idx="1">
                  <c:v>56.36</c:v>
                </c:pt>
                <c:pt idx="2">
                  <c:v>64.38</c:v>
                </c:pt>
                <c:pt idx="3">
                  <c:v>56.79</c:v>
                </c:pt>
                <c:pt idx="4">
                  <c:v>51.28</c:v>
                </c:pt>
              </c:numCache>
            </c:numRef>
          </c:val>
        </c:ser>
        <c:dLbls>
          <c:showLegendKey val="0"/>
          <c:showVal val="0"/>
          <c:showCatName val="0"/>
          <c:showSerName val="0"/>
          <c:showPercent val="0"/>
          <c:showBubbleSize val="0"/>
        </c:dLbls>
        <c:gapWidth val="150"/>
        <c:axId val="217113904"/>
        <c:axId val="21711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7113904"/>
        <c:axId val="217115472"/>
      </c:lineChart>
      <c:dateAx>
        <c:axId val="217113904"/>
        <c:scaling>
          <c:orientation val="minMax"/>
        </c:scaling>
        <c:delete val="1"/>
        <c:axPos val="b"/>
        <c:numFmt formatCode="ge" sourceLinked="1"/>
        <c:majorTickMark val="none"/>
        <c:minorTickMark val="none"/>
        <c:tickLblPos val="none"/>
        <c:crossAx val="217115472"/>
        <c:crosses val="autoZero"/>
        <c:auto val="1"/>
        <c:lblOffset val="100"/>
        <c:baseTimeUnit val="years"/>
      </c:dateAx>
      <c:valAx>
        <c:axId val="21711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1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326.86</c:v>
                </c:pt>
                <c:pt idx="1">
                  <c:v>404.05</c:v>
                </c:pt>
                <c:pt idx="2">
                  <c:v>368.75</c:v>
                </c:pt>
                <c:pt idx="3">
                  <c:v>405.82</c:v>
                </c:pt>
                <c:pt idx="4">
                  <c:v>454.21</c:v>
                </c:pt>
              </c:numCache>
            </c:numRef>
          </c:val>
        </c:ser>
        <c:dLbls>
          <c:showLegendKey val="0"/>
          <c:showVal val="0"/>
          <c:showCatName val="0"/>
          <c:showSerName val="0"/>
          <c:showPercent val="0"/>
          <c:showBubbleSize val="0"/>
        </c:dLbls>
        <c:gapWidth val="150"/>
        <c:axId val="217117432"/>
        <c:axId val="2953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17117432"/>
        <c:axId val="295324096"/>
      </c:lineChart>
      <c:dateAx>
        <c:axId val="217117432"/>
        <c:scaling>
          <c:orientation val="minMax"/>
        </c:scaling>
        <c:delete val="1"/>
        <c:axPos val="b"/>
        <c:numFmt formatCode="ge" sourceLinked="1"/>
        <c:majorTickMark val="none"/>
        <c:minorTickMark val="none"/>
        <c:tickLblPos val="none"/>
        <c:crossAx val="295324096"/>
        <c:crosses val="autoZero"/>
        <c:auto val="1"/>
        <c:lblOffset val="100"/>
        <c:baseTimeUnit val="years"/>
      </c:dateAx>
      <c:valAx>
        <c:axId val="2953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11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54"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長野県　木島平村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126</v>
      </c>
      <c r="AE8" s="49"/>
      <c r="AF8" s="49"/>
      <c r="AG8" s="49"/>
      <c r="AH8" s="49"/>
      <c r="AI8" s="49"/>
      <c r="AJ8" s="49"/>
      <c r="AK8" s="4"/>
      <c r="AL8" s="50">
        <f>データ!S6</f>
        <v>4897</v>
      </c>
      <c r="AM8" s="50"/>
      <c r="AN8" s="50"/>
      <c r="AO8" s="50"/>
      <c r="AP8" s="50"/>
      <c r="AQ8" s="50"/>
      <c r="AR8" s="50"/>
      <c r="AS8" s="50"/>
      <c r="AT8" s="45">
        <f>データ!T6</f>
        <v>99.32</v>
      </c>
      <c r="AU8" s="45"/>
      <c r="AV8" s="45"/>
      <c r="AW8" s="45"/>
      <c r="AX8" s="45"/>
      <c r="AY8" s="45"/>
      <c r="AZ8" s="45"/>
      <c r="BA8" s="45"/>
      <c r="BB8" s="45">
        <f>データ!U6</f>
        <v>49.31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3.36</v>
      </c>
      <c r="Q10" s="45"/>
      <c r="R10" s="45"/>
      <c r="S10" s="45"/>
      <c r="T10" s="45"/>
      <c r="U10" s="45"/>
      <c r="V10" s="45"/>
      <c r="W10" s="45">
        <f>データ!Q6</f>
        <v>148.02000000000001</v>
      </c>
      <c r="X10" s="45"/>
      <c r="Y10" s="45"/>
      <c r="Z10" s="45"/>
      <c r="AA10" s="45"/>
      <c r="AB10" s="45"/>
      <c r="AC10" s="45"/>
      <c r="AD10" s="50">
        <f>データ!R6</f>
        <v>3888</v>
      </c>
      <c r="AE10" s="50"/>
      <c r="AF10" s="50"/>
      <c r="AG10" s="50"/>
      <c r="AH10" s="50"/>
      <c r="AI10" s="50"/>
      <c r="AJ10" s="50"/>
      <c r="AK10" s="2"/>
      <c r="AL10" s="50">
        <f>データ!V6</f>
        <v>163</v>
      </c>
      <c r="AM10" s="50"/>
      <c r="AN10" s="50"/>
      <c r="AO10" s="50"/>
      <c r="AP10" s="50"/>
      <c r="AQ10" s="50"/>
      <c r="AR10" s="50"/>
      <c r="AS10" s="50"/>
      <c r="AT10" s="45">
        <f>データ!W6</f>
        <v>0.16</v>
      </c>
      <c r="AU10" s="45"/>
      <c r="AV10" s="45"/>
      <c r="AW10" s="45"/>
      <c r="AX10" s="45"/>
      <c r="AY10" s="45"/>
      <c r="AZ10" s="45"/>
      <c r="BA10" s="45"/>
      <c r="BB10" s="45">
        <f>データ!X6</f>
        <v>1018.75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127</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58</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c r="A6" s="28" t="s">
        <v>111</v>
      </c>
      <c r="B6" s="33">
        <f>B7</f>
        <v>2016</v>
      </c>
      <c r="C6" s="33">
        <f t="shared" ref="C6:X6" si="3">C7</f>
        <v>205621</v>
      </c>
      <c r="D6" s="33">
        <f t="shared" si="3"/>
        <v>47</v>
      </c>
      <c r="E6" s="33">
        <f t="shared" si="3"/>
        <v>17</v>
      </c>
      <c r="F6" s="33">
        <f t="shared" si="3"/>
        <v>5</v>
      </c>
      <c r="G6" s="33">
        <f t="shared" si="3"/>
        <v>0</v>
      </c>
      <c r="H6" s="33" t="str">
        <f t="shared" si="3"/>
        <v>長野県　木島平村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3.36</v>
      </c>
      <c r="Q6" s="34">
        <f t="shared" si="3"/>
        <v>148.02000000000001</v>
      </c>
      <c r="R6" s="34">
        <f t="shared" si="3"/>
        <v>3888</v>
      </c>
      <c r="S6" s="34">
        <f t="shared" si="3"/>
        <v>4897</v>
      </c>
      <c r="T6" s="34">
        <f t="shared" si="3"/>
        <v>99.32</v>
      </c>
      <c r="U6" s="34">
        <f t="shared" si="3"/>
        <v>49.31</v>
      </c>
      <c r="V6" s="34">
        <f t="shared" si="3"/>
        <v>163</v>
      </c>
      <c r="W6" s="34">
        <f t="shared" si="3"/>
        <v>0.16</v>
      </c>
      <c r="X6" s="34">
        <f t="shared" si="3"/>
        <v>1018.75</v>
      </c>
      <c r="Y6" s="35">
        <f>IF(Y7="",NA(),Y7)</f>
        <v>98.61</v>
      </c>
      <c r="Z6" s="35">
        <f t="shared" ref="Z6:AH6" si="4">IF(Z7="",NA(),Z7)</f>
        <v>100.89</v>
      </c>
      <c r="AA6" s="35">
        <f t="shared" si="4"/>
        <v>99.83</v>
      </c>
      <c r="AB6" s="35">
        <f t="shared" si="4"/>
        <v>98.19</v>
      </c>
      <c r="AC6" s="35">
        <f t="shared" si="4"/>
        <v>101.25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5760.17</v>
      </c>
      <c r="BG6" s="35">
        <f t="shared" ref="BG6:BO6" si="7">IF(BG7="",NA(),BG7)</f>
        <v>5995.52</v>
      </c>
      <c r="BH6" s="35">
        <f t="shared" si="7"/>
        <v>4832.72</v>
      </c>
      <c r="BI6" s="35">
        <f t="shared" si="7"/>
        <v>5515.2</v>
      </c>
      <c r="BJ6" s="35">
        <f t="shared" si="7"/>
        <v>5228.84</v>
      </c>
      <c r="BK6" s="35">
        <f t="shared" si="7"/>
        <v>1197.82</v>
      </c>
      <c r="BL6" s="35">
        <f t="shared" si="7"/>
        <v>1126.77</v>
      </c>
      <c r="BM6" s="35">
        <f t="shared" si="7"/>
        <v>1044.8</v>
      </c>
      <c r="BN6" s="35">
        <f t="shared" si="7"/>
        <v>1081.8</v>
      </c>
      <c r="BO6" s="35">
        <f t="shared" si="7"/>
        <v>974.93</v>
      </c>
      <c r="BP6" s="34" t="str">
        <f>IF(BP7="","",IF(BP7="-","【-】","【"&amp;SUBSTITUTE(TEXT(BP7,"#,##0.00"),"-","△")&amp;"】"))</f>
        <v>【914.53】</v>
      </c>
      <c r="BQ6" s="35">
        <f>IF(BQ7="",NA(),BQ7)</f>
        <v>69.97</v>
      </c>
      <c r="BR6" s="35">
        <f t="shared" ref="BR6:BZ6" si="8">IF(BR7="",NA(),BR7)</f>
        <v>56.36</v>
      </c>
      <c r="BS6" s="35">
        <f t="shared" si="8"/>
        <v>64.38</v>
      </c>
      <c r="BT6" s="35">
        <f t="shared" si="8"/>
        <v>56.79</v>
      </c>
      <c r="BU6" s="35">
        <f t="shared" si="8"/>
        <v>51.28</v>
      </c>
      <c r="BV6" s="35">
        <f t="shared" si="8"/>
        <v>51.03</v>
      </c>
      <c r="BW6" s="35">
        <f t="shared" si="8"/>
        <v>50.9</v>
      </c>
      <c r="BX6" s="35">
        <f t="shared" si="8"/>
        <v>50.82</v>
      </c>
      <c r="BY6" s="35">
        <f t="shared" si="8"/>
        <v>52.19</v>
      </c>
      <c r="BZ6" s="35">
        <f t="shared" si="8"/>
        <v>55.32</v>
      </c>
      <c r="CA6" s="34" t="str">
        <f>IF(CA7="","",IF(CA7="-","【-】","【"&amp;SUBSTITUTE(TEXT(CA7,"#,##0.00"),"-","△")&amp;"】"))</f>
        <v>【55.73】</v>
      </c>
      <c r="CB6" s="35">
        <f>IF(CB7="",NA(),CB7)</f>
        <v>326.86</v>
      </c>
      <c r="CC6" s="35">
        <f t="shared" ref="CC6:CK6" si="9">IF(CC7="",NA(),CC7)</f>
        <v>404.05</v>
      </c>
      <c r="CD6" s="35">
        <f t="shared" si="9"/>
        <v>368.75</v>
      </c>
      <c r="CE6" s="35">
        <f t="shared" si="9"/>
        <v>405.82</v>
      </c>
      <c r="CF6" s="35">
        <f t="shared" si="9"/>
        <v>454.21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12.72</v>
      </c>
      <c r="CN6" s="35">
        <f t="shared" ref="CN6:CV6" si="10">IF(CN7="",NA(),CN7)</f>
        <v>12.72</v>
      </c>
      <c r="CO6" s="35">
        <f t="shared" si="10"/>
        <v>12.72</v>
      </c>
      <c r="CP6" s="35">
        <f t="shared" si="10"/>
        <v>12.72</v>
      </c>
      <c r="CQ6" s="35">
        <f t="shared" si="10"/>
        <v>12.72</v>
      </c>
      <c r="CR6" s="35">
        <f t="shared" si="10"/>
        <v>54.74</v>
      </c>
      <c r="CS6" s="35">
        <f t="shared" si="10"/>
        <v>53.78</v>
      </c>
      <c r="CT6" s="35">
        <f t="shared" si="10"/>
        <v>53.24</v>
      </c>
      <c r="CU6" s="35">
        <f t="shared" si="10"/>
        <v>52.31</v>
      </c>
      <c r="CV6" s="35">
        <f t="shared" si="10"/>
        <v>60.65</v>
      </c>
      <c r="CW6" s="34" t="str">
        <f>IF(CW7="","",IF(CW7="-","【-】","【"&amp;SUBSTITUTE(TEXT(CW7,"#,##0.00"),"-","△")&amp;"】"))</f>
        <v>【59.15】</v>
      </c>
      <c r="CX6" s="35">
        <f>IF(CX7="",NA(),CX7)</f>
        <v>79.77</v>
      </c>
      <c r="CY6" s="35">
        <f t="shared" ref="CY6:DG6" si="11">IF(CY7="",NA(),CY7)</f>
        <v>79.88</v>
      </c>
      <c r="CZ6" s="35">
        <f t="shared" si="11"/>
        <v>79.760000000000005</v>
      </c>
      <c r="DA6" s="35">
        <f t="shared" si="11"/>
        <v>80</v>
      </c>
      <c r="DB6" s="35">
        <f t="shared" si="11"/>
        <v>79.75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205621</v>
      </c>
      <c r="D7" s="37">
        <v>47</v>
      </c>
      <c r="E7" s="37">
        <v>17</v>
      </c>
      <c r="F7" s="37">
        <v>5</v>
      </c>
      <c r="G7" s="37">
        <v>0</v>
      </c>
      <c r="H7" s="37" t="s">
        <v>112</v>
      </c>
      <c r="I7" s="37" t="s">
        <v>113</v>
      </c>
      <c r="J7" s="37" t="s">
        <v>114</v>
      </c>
      <c r="K7" s="37" t="s">
        <v>115</v>
      </c>
      <c r="L7" s="37" t="s">
        <v>116</v>
      </c>
      <c r="M7" s="37"/>
      <c r="N7" s="38" t="s">
        <v>117</v>
      </c>
      <c r="O7" s="38" t="s">
        <v>118</v>
      </c>
      <c r="P7" s="38">
        <v>3.36</v>
      </c>
      <c r="Q7" s="38">
        <v>148.02000000000001</v>
      </c>
      <c r="R7" s="38">
        <v>3888</v>
      </c>
      <c r="S7" s="38">
        <v>4897</v>
      </c>
      <c r="T7" s="38">
        <v>99.32</v>
      </c>
      <c r="U7" s="38">
        <v>49.31</v>
      </c>
      <c r="V7" s="38">
        <v>163</v>
      </c>
      <c r="W7" s="38">
        <v>0.16</v>
      </c>
      <c r="X7" s="38">
        <v>1018.75</v>
      </c>
      <c r="Y7" s="38">
        <v>98.61</v>
      </c>
      <c r="Z7" s="38">
        <v>100.89</v>
      </c>
      <c r="AA7" s="38">
        <v>99.83</v>
      </c>
      <c r="AB7" s="38">
        <v>98.19</v>
      </c>
      <c r="AC7" s="38">
        <v>101.25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5760.17</v>
      </c>
      <c r="BG7" s="38">
        <v>5995.52</v>
      </c>
      <c r="BH7" s="38">
        <v>4832.72</v>
      </c>
      <c r="BI7" s="38">
        <v>5515.2</v>
      </c>
      <c r="BJ7" s="38">
        <v>5228.84</v>
      </c>
      <c r="BK7" s="38">
        <v>1197.82</v>
      </c>
      <c r="BL7" s="38">
        <v>1126.77</v>
      </c>
      <c r="BM7" s="38">
        <v>1044.8</v>
      </c>
      <c r="BN7" s="38">
        <v>1081.8</v>
      </c>
      <c r="BO7" s="38">
        <v>974.93</v>
      </c>
      <c r="BP7" s="38">
        <v>914.53</v>
      </c>
      <c r="BQ7" s="38">
        <v>69.97</v>
      </c>
      <c r="BR7" s="38">
        <v>56.36</v>
      </c>
      <c r="BS7" s="38">
        <v>64.38</v>
      </c>
      <c r="BT7" s="38">
        <v>56.79</v>
      </c>
      <c r="BU7" s="38">
        <v>51.28</v>
      </c>
      <c r="BV7" s="38">
        <v>51.03</v>
      </c>
      <c r="BW7" s="38">
        <v>50.9</v>
      </c>
      <c r="BX7" s="38">
        <v>50.82</v>
      </c>
      <c r="BY7" s="38">
        <v>52.19</v>
      </c>
      <c r="BZ7" s="38">
        <v>55.32</v>
      </c>
      <c r="CA7" s="38">
        <v>55.73</v>
      </c>
      <c r="CB7" s="38">
        <v>326.86</v>
      </c>
      <c r="CC7" s="38">
        <v>404.05</v>
      </c>
      <c r="CD7" s="38">
        <v>368.75</v>
      </c>
      <c r="CE7" s="38">
        <v>405.82</v>
      </c>
      <c r="CF7" s="38">
        <v>454.21</v>
      </c>
      <c r="CG7" s="38">
        <v>289.60000000000002</v>
      </c>
      <c r="CH7" s="38">
        <v>293.27</v>
      </c>
      <c r="CI7" s="38">
        <v>300.52</v>
      </c>
      <c r="CJ7" s="38">
        <v>296.14</v>
      </c>
      <c r="CK7" s="38">
        <v>283.17</v>
      </c>
      <c r="CL7" s="38">
        <v>276.77999999999997</v>
      </c>
      <c r="CM7" s="38">
        <v>12.72</v>
      </c>
      <c r="CN7" s="38">
        <v>12.72</v>
      </c>
      <c r="CO7" s="38">
        <v>12.72</v>
      </c>
      <c r="CP7" s="38">
        <v>12.72</v>
      </c>
      <c r="CQ7" s="38">
        <v>12.72</v>
      </c>
      <c r="CR7" s="38">
        <v>54.74</v>
      </c>
      <c r="CS7" s="38">
        <v>53.78</v>
      </c>
      <c r="CT7" s="38">
        <v>53.24</v>
      </c>
      <c r="CU7" s="38">
        <v>52.31</v>
      </c>
      <c r="CV7" s="38">
        <v>60.65</v>
      </c>
      <c r="CW7" s="38">
        <v>59.15</v>
      </c>
      <c r="CX7" s="38">
        <v>79.77</v>
      </c>
      <c r="CY7" s="38">
        <v>79.88</v>
      </c>
      <c r="CZ7" s="38">
        <v>79.760000000000005</v>
      </c>
      <c r="DA7" s="38">
        <v>80</v>
      </c>
      <c r="DB7" s="38">
        <v>79.75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ws1401</cp:lastModifiedBy>
  <cp:lastPrinted>2018-02-01T00:49:54Z</cp:lastPrinted>
  <dcterms:created xsi:type="dcterms:W3CDTF">2017-12-25T02:29:14Z</dcterms:created>
  <dcterms:modified xsi:type="dcterms:W3CDTF">2018-02-01T00:51:00Z</dcterms:modified>
  <cp:category/>
</cp:coreProperties>
</file>