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401\Documents\経営比較分析表\H29\205621木島平村\"/>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<sst xmlns="http://schemas.openxmlformats.org/spreadsheetml/2006/main" count="232" uniqueCount="120">
  <si>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</si>
  <si>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</si>
  <si>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</si>
  <si>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</si>
  <si>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</si>
  <si>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</si>
  <si>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</si>
  <si>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</si>
  <si>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</si>
  <si>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</si>
  <si>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</si>
  <si>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</si>
  <si>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</si>
  <si>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</si>
  <si>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</si>
  <si>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</si>
  <si>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</si>
  <si>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</si>
  <si>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</si>
  <si>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</si>
  <si>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</si>
  <si>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</si>
  <si>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</si>
  <si>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</si>
  <si>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</si>
  <si>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</si>
  <si>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</si>
  <si>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</si>
  <si>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</si>
  <si>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</si>
  <si>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</si>
  <si>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</si>
  <si>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</si>
  <si>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</si>
  <si>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</si>
  <si>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</si>
  <si>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</si>
  <si>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</si>
  <si>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</si>
  <si>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</si>
  <si>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</si>
  <si>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</si>
  <si>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</si>
  <si>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</si>
  <si>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</si>
  <si>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</si>
  <si>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</si>
  <si>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</si>
  <si>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</si>
  <si>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</si>
  <si>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</si>
  <si>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</si>
  <si>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</si>
  <si>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</si>
  <si>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</si>
  <si>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</si>
  <si>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</si>
  <si>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</si>
  <si>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</si>
  <si>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</si>
  <si>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</si>
  <si>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</si>
  <si>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</si>
  <si>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</si>
  <si>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</si>
  <si>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</si>
  <si>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</si>
  <si>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</si>
  <si>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</si>
  <si>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</si>
  <si>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</si>
  <si>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</si>
  <si>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</si>
  <si>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</si>
  <si>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</si>
  <si>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</si>
  <si>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</si>
  <si>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</si>
  <si>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</si>
  <si>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</si>
  <si>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</si>
  <si>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</si>
  <si>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</si>
  <si>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</si>
  <si>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</si>
  <si>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</si>
  <si>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</si>
  <si>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</si>
  <si>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</si>
  <si>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</si>
  <si>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</si>
  <si>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</si>
  <si>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</si>
  <si>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</si>
  <si>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</si>
  <si>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</si>
  <si>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</si>
  <si>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</si>
  <si>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</si>
  <si>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</si>
  <si>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</si>
  <si>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</si>
  <si>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</si>
  <si>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</si>
  <si>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</si>
  <si>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木島平村</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</si>
  <si>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</si>
  <si>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</si>
  <si>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</si>
  <si>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</si>
  <si>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</si>
  <si>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</si>
  <si>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</si>
  <si>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</si>
  <si>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</si>
  <si>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</si>
  <si>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</si>
  <si>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以上のことから、水道事業の経営状態は比較的良好な状態を維持しているものと思われますが、近い将来に見込まれる管路などの施設更新や老朽化が進行する施設の維持管理に伴う費用の増加、また、給水人口減少に伴う給水収益（料金収入）の減少などに備えるため、なお一層の経費削減を進めるとともに、設備更新に合わせて過剰な設備の見直しを行うなどの事業効率の向上にも取り組む必要があると考えられます。</t>
    <phoneticPr fontId="4"/>
  </si>
  <si>
    <t>　②管路経年化率は全国及び類似団体の平均を下回っており、耐用年数を超えた管路は比較的少ないものの、①有形固定資産減価償却率が平均を上回って平成28年度には63.32％に達していることから、耐用年数に近い施設が多いものと考えられます。
　また、③管路更新率は低い水準にあり、布設替えなどによる管路の更新を含めた施設全体の計画的な更新が今後の課題となっています。</t>
    <phoneticPr fontId="4"/>
  </si>
  <si>
    <t>　水道事業では、①経常収支比率が平成28年度は前年度より若干下がったものの124.42％～164.35％と全国及び類似団体の平均を上回り、②累積欠損金比率も0％を維持していることから、単年度の経常収支は安定して黒字を維持できていると思われます。これは、⑥給水原価が平均に比べて低く抑えられている一方、⑤料金回収率は112.74％～135.95％と平均より高い水準を保っており、経費（コスト）を抑制しつつ料金収入で経費を賄うことができていると見られることからも裏付けられると考えられます。
　しかし、⑧有収率が漏水対策などにより改善してきている（79.09％から88.82％に）ものの、⑦施設利用率は低下傾向にある（52.83％から44.76％に）ことから、給水人口の減少が配水量の減少に影響していることが考えられ、長期的には給水収益（料金収入）の減少につながることが懸念されます。また、④企業債残高対給水収益比率は平均より低い水準にあるものの、平成27年度に配水池や管路などの設備更新に伴う新規借り入れを行ったため従来より2倍以上に上昇しており、今後も設備更新に伴う借り入れを継続的に行う必要があることから、企業債償還金の増加が経営状態に影響することも考えられます。</t>
    <rPh sb="16" eb="18">
      <t>ヘイセイ</t>
    </rPh>
    <rPh sb="20" eb="22">
      <t>ネンド</t>
    </rPh>
    <rPh sb="23" eb="26">
      <t>ゼンネンド</t>
    </rPh>
    <rPh sb="28" eb="30">
      <t>ジャッカン</t>
    </rPh>
    <rPh sb="30" eb="31">
      <t>サ</t>
    </rPh>
    <rPh sb="457" eb="459">
      <t>ジュウライ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</si>
</sst>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0.65</c:v>
                </c:pt>
                <c:pt idx="3" formatCode="#,##0.00;&quot;△&quot;#,##0.00;&quot;-&quot;">
                  <c:v>0.16</c:v>
                </c:pt>
                <c:pt idx="4">
                  <c:v>0</c:v>
                </c:pt>
              </c:numCache>
            </c:numRef>
          </c:val>
        </c:ser>
        <c:dLbls>
          <c:showLegendKey val="0"/>
          <c:showVal val="0"/>
          <c:showCatName val="0"/>
          <c:showSerName val="0"/>
          <c:showPercent val="0"/>
          <c:showBubbleSize val="0"/>
        </c:dLbls>
        <c:gapWidth val="150"/>
        <c:axId val="214663304"/>
        <c:axId val="21466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214663304"/>
        <c:axId val="214667784"/>
      </c:lineChart>
      <c:dateAx>
        <c:axId val="214663304"/>
        <c:scaling>
          <c:orientation val="minMax"/>
        </c:scaling>
        <c:delete val="1"/>
        <c:axPos val="b"/>
        <c:numFmt formatCode="ge" sourceLinked="1"/>
        <c:majorTickMark val="none"/>
        <c:minorTickMark val="none"/>
        <c:tickLblPos val="none"/>
        <c:crossAx val="214667784"/>
        <c:crosses val="autoZero"/>
        <c:auto val="1"/>
        <c:lblOffset val="100"/>
        <c:baseTimeUnit val="years"/>
      </c:dateAx>
      <c:valAx>
        <c:axId val="21466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6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52.83</c:v>
                </c:pt>
                <c:pt idx="1">
                  <c:v>48.02</c:v>
                </c:pt>
                <c:pt idx="2">
                  <c:v>46.43</c:v>
                </c:pt>
                <c:pt idx="3">
                  <c:v>44.54</c:v>
                </c:pt>
                <c:pt idx="4">
                  <c:v>44.76</c:v>
                </c:pt>
              </c:numCache>
            </c:numRef>
          </c:val>
        </c:ser>
        <c:dLbls>
          <c:showLegendKey val="0"/>
          <c:showVal val="0"/>
          <c:showCatName val="0"/>
          <c:showSerName val="0"/>
          <c:showPercent val="0"/>
          <c:showBubbleSize val="0"/>
        </c:dLbls>
        <c:gapWidth val="150"/>
        <c:axId val="215140752"/>
        <c:axId val="21514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215140752"/>
        <c:axId val="215141144"/>
      </c:lineChart>
      <c:dateAx>
        <c:axId val="215140752"/>
        <c:scaling>
          <c:orientation val="minMax"/>
        </c:scaling>
        <c:delete val="1"/>
        <c:axPos val="b"/>
        <c:numFmt formatCode="ge" sourceLinked="1"/>
        <c:majorTickMark val="none"/>
        <c:minorTickMark val="none"/>
        <c:tickLblPos val="none"/>
        <c:crossAx val="215141144"/>
        <c:crosses val="autoZero"/>
        <c:auto val="1"/>
        <c:lblOffset val="100"/>
        <c:baseTimeUnit val="years"/>
      </c:dateAx>
      <c:valAx>
        <c:axId val="21514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4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79.09</c:v>
                </c:pt>
                <c:pt idx="1">
                  <c:v>84.52</c:v>
                </c:pt>
                <c:pt idx="2">
                  <c:v>86.76</c:v>
                </c:pt>
                <c:pt idx="3">
                  <c:v>88.33</c:v>
                </c:pt>
                <c:pt idx="4">
                  <c:v>88.82</c:v>
                </c:pt>
              </c:numCache>
            </c:numRef>
          </c:val>
        </c:ser>
        <c:dLbls>
          <c:showLegendKey val="0"/>
          <c:showVal val="0"/>
          <c:showCatName val="0"/>
          <c:showSerName val="0"/>
          <c:showPercent val="0"/>
          <c:showBubbleSize val="0"/>
        </c:dLbls>
        <c:gapWidth val="150"/>
        <c:axId val="215142320"/>
        <c:axId val="21514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215142320"/>
        <c:axId val="215142712"/>
      </c:lineChart>
      <c:dateAx>
        <c:axId val="215142320"/>
        <c:scaling>
          <c:orientation val="minMax"/>
        </c:scaling>
        <c:delete val="1"/>
        <c:axPos val="b"/>
        <c:numFmt formatCode="ge" sourceLinked="1"/>
        <c:majorTickMark val="none"/>
        <c:minorTickMark val="none"/>
        <c:tickLblPos val="none"/>
        <c:crossAx val="215142712"/>
        <c:crosses val="autoZero"/>
        <c:auto val="1"/>
        <c:lblOffset val="100"/>
        <c:baseTimeUnit val="years"/>
      </c:dateAx>
      <c:valAx>
        <c:axId val="21514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4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130.96</c:v>
                </c:pt>
                <c:pt idx="1">
                  <c:v>124.42</c:v>
                </c:pt>
                <c:pt idx="2">
                  <c:v>137.09</c:v>
                </c:pt>
                <c:pt idx="3">
                  <c:v>138.54</c:v>
                </c:pt>
                <c:pt idx="4">
                  <c:v>127.4</c:v>
                </c:pt>
              </c:numCache>
            </c:numRef>
          </c:val>
        </c:ser>
        <c:dLbls>
          <c:showLegendKey val="0"/>
          <c:showVal val="0"/>
          <c:showCatName val="0"/>
          <c:showSerName val="0"/>
          <c:showPercent val="0"/>
          <c:showBubbleSize val="0"/>
        </c:dLbls>
        <c:gapWidth val="150"/>
        <c:axId val="214721640"/>
        <c:axId val="21472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214721640"/>
        <c:axId val="214722024"/>
      </c:lineChart>
      <c:dateAx>
        <c:axId val="214721640"/>
        <c:scaling>
          <c:orientation val="minMax"/>
        </c:scaling>
        <c:delete val="1"/>
        <c:axPos val="b"/>
        <c:numFmt formatCode="ge" sourceLinked="1"/>
        <c:majorTickMark val="none"/>
        <c:minorTickMark val="none"/>
        <c:tickLblPos val="none"/>
        <c:crossAx val="214722024"/>
        <c:crosses val="autoZero"/>
        <c:auto val="1"/>
        <c:lblOffset val="100"/>
        <c:baseTimeUnit val="years"/>
      </c:dateAx>
      <c:valAx>
        <c:axId val="214722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72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44.68</c:v>
                </c:pt>
                <c:pt idx="1">
                  <c:v>46.17</c:v>
                </c:pt>
                <c:pt idx="2">
                  <c:v>64.48</c:v>
                </c:pt>
                <c:pt idx="3">
                  <c:v>61.63</c:v>
                </c:pt>
                <c:pt idx="4">
                  <c:v>63.32</c:v>
                </c:pt>
              </c:numCache>
            </c:numRef>
          </c:val>
        </c:ser>
        <c:dLbls>
          <c:showLegendKey val="0"/>
          <c:showVal val="0"/>
          <c:showCatName val="0"/>
          <c:showSerName val="0"/>
          <c:showPercent val="0"/>
          <c:showBubbleSize val="0"/>
        </c:dLbls>
        <c:gapWidth val="150"/>
        <c:axId val="214811392"/>
        <c:axId val="2148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214811392"/>
        <c:axId val="214811776"/>
      </c:lineChart>
      <c:dateAx>
        <c:axId val="214811392"/>
        <c:scaling>
          <c:orientation val="minMax"/>
        </c:scaling>
        <c:delete val="1"/>
        <c:axPos val="b"/>
        <c:numFmt formatCode="ge" sourceLinked="1"/>
        <c:majorTickMark val="none"/>
        <c:minorTickMark val="none"/>
        <c:tickLblPos val="none"/>
        <c:crossAx val="214811776"/>
        <c:crosses val="autoZero"/>
        <c:auto val="1"/>
        <c:lblOffset val="100"/>
        <c:baseTimeUnit val="years"/>
      </c:dateAx>
      <c:valAx>
        <c:axId val="2148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3.96</c:v>
                </c:pt>
                <c:pt idx="1">
                  <c:v>3.96</c:v>
                </c:pt>
                <c:pt idx="2">
                  <c:v>7.13</c:v>
                </c:pt>
                <c:pt idx="3">
                  <c:v>8.76</c:v>
                </c:pt>
                <c:pt idx="4">
                  <c:v>9.48</c:v>
                </c:pt>
              </c:numCache>
            </c:numRef>
          </c:val>
        </c:ser>
        <c:dLbls>
          <c:showLegendKey val="0"/>
          <c:showVal val="0"/>
          <c:showCatName val="0"/>
          <c:showSerName val="0"/>
          <c:showPercent val="0"/>
          <c:showBubbleSize val="0"/>
        </c:dLbls>
        <c:gapWidth val="150"/>
        <c:axId val="214865392"/>
        <c:axId val="21486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214865392"/>
        <c:axId val="214869896"/>
      </c:lineChart>
      <c:dateAx>
        <c:axId val="214865392"/>
        <c:scaling>
          <c:orientation val="minMax"/>
        </c:scaling>
        <c:delete val="1"/>
        <c:axPos val="b"/>
        <c:numFmt formatCode="ge" sourceLinked="1"/>
        <c:majorTickMark val="none"/>
        <c:minorTickMark val="none"/>
        <c:tickLblPos val="none"/>
        <c:crossAx val="214869896"/>
        <c:crosses val="autoZero"/>
        <c:auto val="1"/>
        <c:lblOffset val="100"/>
        <c:baseTimeUnit val="years"/>
      </c:dateAx>
      <c:valAx>
        <c:axId val="21486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6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871072"/>
        <c:axId val="21487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214871072"/>
        <c:axId val="214871464"/>
      </c:lineChart>
      <c:dateAx>
        <c:axId val="214871072"/>
        <c:scaling>
          <c:orientation val="minMax"/>
        </c:scaling>
        <c:delete val="1"/>
        <c:axPos val="b"/>
        <c:numFmt formatCode="ge" sourceLinked="1"/>
        <c:majorTickMark val="none"/>
        <c:minorTickMark val="none"/>
        <c:tickLblPos val="none"/>
        <c:crossAx val="214871464"/>
        <c:crosses val="autoZero"/>
        <c:auto val="1"/>
        <c:lblOffset val="100"/>
        <c:baseTimeUnit val="years"/>
      </c:dateAx>
      <c:valAx>
        <c:axId val="214871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8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2325.94</c:v>
                </c:pt>
                <c:pt idx="1">
                  <c:v>1292.6199999999999</c:v>
                </c:pt>
                <c:pt idx="2">
                  <c:v>837.99</c:v>
                </c:pt>
                <c:pt idx="3">
                  <c:v>953.54</c:v>
                </c:pt>
                <c:pt idx="4">
                  <c:v>1260.06</c:v>
                </c:pt>
              </c:numCache>
            </c:numRef>
          </c:val>
        </c:ser>
        <c:dLbls>
          <c:showLegendKey val="0"/>
          <c:showVal val="0"/>
          <c:showCatName val="0"/>
          <c:showSerName val="0"/>
          <c:showPercent val="0"/>
          <c:showBubbleSize val="0"/>
        </c:dLbls>
        <c:gapWidth val="150"/>
        <c:axId val="214872640"/>
        <c:axId val="21487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214872640"/>
        <c:axId val="214873032"/>
      </c:lineChart>
      <c:dateAx>
        <c:axId val="214872640"/>
        <c:scaling>
          <c:orientation val="minMax"/>
        </c:scaling>
        <c:delete val="1"/>
        <c:axPos val="b"/>
        <c:numFmt formatCode="ge" sourceLinked="1"/>
        <c:majorTickMark val="none"/>
        <c:minorTickMark val="none"/>
        <c:tickLblPos val="none"/>
        <c:crossAx val="214873032"/>
        <c:crosses val="autoZero"/>
        <c:auto val="1"/>
        <c:lblOffset val="100"/>
        <c:baseTimeUnit val="years"/>
      </c:dateAx>
      <c:valAx>
        <c:axId val="214873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8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135.24</c:v>
                </c:pt>
                <c:pt idx="1">
                  <c:v>123.51</c:v>
                </c:pt>
                <c:pt idx="2">
                  <c:v>106.01</c:v>
                </c:pt>
                <c:pt idx="3">
                  <c:v>244.99</c:v>
                </c:pt>
                <c:pt idx="4">
                  <c:v>230.2</c:v>
                </c:pt>
              </c:numCache>
            </c:numRef>
          </c:val>
        </c:ser>
        <c:dLbls>
          <c:showLegendKey val="0"/>
          <c:showVal val="0"/>
          <c:showCatName val="0"/>
          <c:showSerName val="0"/>
          <c:showPercent val="0"/>
          <c:showBubbleSize val="0"/>
        </c:dLbls>
        <c:gapWidth val="150"/>
        <c:axId val="214900856"/>
        <c:axId val="2149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214900856"/>
        <c:axId val="214901248"/>
      </c:lineChart>
      <c:dateAx>
        <c:axId val="214900856"/>
        <c:scaling>
          <c:orientation val="minMax"/>
        </c:scaling>
        <c:delete val="1"/>
        <c:axPos val="b"/>
        <c:numFmt formatCode="ge" sourceLinked="1"/>
        <c:majorTickMark val="none"/>
        <c:minorTickMark val="none"/>
        <c:tickLblPos val="none"/>
        <c:crossAx val="214901248"/>
        <c:crosses val="autoZero"/>
        <c:auto val="1"/>
        <c:lblOffset val="100"/>
        <c:baseTimeUnit val="years"/>
      </c:dateAx>
      <c:valAx>
        <c:axId val="21490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90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121.4</c:v>
                </c:pt>
                <c:pt idx="1">
                  <c:v>112.74</c:v>
                </c:pt>
                <c:pt idx="2">
                  <c:v>130.46</c:v>
                </c:pt>
                <c:pt idx="3">
                  <c:v>135.94999999999999</c:v>
                </c:pt>
                <c:pt idx="4">
                  <c:v>117.71</c:v>
                </c:pt>
              </c:numCache>
            </c:numRef>
          </c:val>
        </c:ser>
        <c:dLbls>
          <c:showLegendKey val="0"/>
          <c:showVal val="0"/>
          <c:showCatName val="0"/>
          <c:showSerName val="0"/>
          <c:showPercent val="0"/>
          <c:showBubbleSize val="0"/>
        </c:dLbls>
        <c:gapWidth val="150"/>
        <c:axId val="214902424"/>
        <c:axId val="2149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214902424"/>
        <c:axId val="214902816"/>
      </c:lineChart>
      <c:dateAx>
        <c:axId val="214902424"/>
        <c:scaling>
          <c:orientation val="minMax"/>
        </c:scaling>
        <c:delete val="1"/>
        <c:axPos val="b"/>
        <c:numFmt formatCode="ge" sourceLinked="1"/>
        <c:majorTickMark val="none"/>
        <c:minorTickMark val="none"/>
        <c:tickLblPos val="none"/>
        <c:crossAx val="214902816"/>
        <c:crosses val="autoZero"/>
        <c:auto val="1"/>
        <c:lblOffset val="100"/>
        <c:baseTimeUnit val="years"/>
      </c:dateAx>
      <c:valAx>
        <c:axId val="2149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0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171.94</c:v>
                </c:pt>
                <c:pt idx="1">
                  <c:v>182.77</c:v>
                </c:pt>
                <c:pt idx="2">
                  <c:v>158.66</c:v>
                </c:pt>
                <c:pt idx="3">
                  <c:v>152.33000000000001</c:v>
                </c:pt>
                <c:pt idx="4">
                  <c:v>176.07</c:v>
                </c:pt>
              </c:numCache>
            </c:numRef>
          </c:val>
        </c:ser>
        <c:dLbls>
          <c:showLegendKey val="0"/>
          <c:showVal val="0"/>
          <c:showCatName val="0"/>
          <c:showSerName val="0"/>
          <c:showPercent val="0"/>
          <c:showBubbleSize val="0"/>
        </c:dLbls>
        <c:gapWidth val="150"/>
        <c:axId val="214903992"/>
        <c:axId val="21513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214903992"/>
        <c:axId val="215139576"/>
      </c:lineChart>
      <c:dateAx>
        <c:axId val="214903992"/>
        <c:scaling>
          <c:orientation val="minMax"/>
        </c:scaling>
        <c:delete val="1"/>
        <c:axPos val="b"/>
        <c:numFmt formatCode="ge" sourceLinked="1"/>
        <c:majorTickMark val="none"/>
        <c:minorTickMark val="none"/>
        <c:tickLblPos val="none"/>
        <c:crossAx val="215139576"/>
        <c:crosses val="autoZero"/>
        <c:auto val="1"/>
        <c:lblOffset val="100"/>
        <c:baseTimeUnit val="years"/>
      </c:dateAx>
      <c:valAx>
        <c:axId val="21513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0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長野県　木島平村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60" t="s">
        <v>116</v>
      </c>
      <c r="AE8" s="60"/>
      <c r="AF8" s="60"/>
      <c r="AG8" s="60"/>
      <c r="AH8" s="60"/>
      <c r="AI8" s="60"/>
      <c r="AJ8" s="60"/>
      <c r="AK8" s="5"/>
      <c r="AL8" s="61">
        <f>データ!$R$6</f>
        <v>4897</v>
      </c>
      <c r="AM8" s="61"/>
      <c r="AN8" s="61"/>
      <c r="AO8" s="61"/>
      <c r="AP8" s="61"/>
      <c r="AQ8" s="61"/>
      <c r="AR8" s="61"/>
      <c r="AS8" s="61"/>
      <c r="AT8" s="51">
        <f>データ!$S$6</f>
        <v>99.32</v>
      </c>
      <c r="AU8" s="52"/>
      <c r="AV8" s="52"/>
      <c r="AW8" s="52"/>
      <c r="AX8" s="52"/>
      <c r="AY8" s="52"/>
      <c r="AZ8" s="52"/>
      <c r="BA8" s="52"/>
      <c r="BB8" s="53">
        <f>データ!$T$6</f>
        <v>49.31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75.59</v>
      </c>
      <c r="J10" s="52"/>
      <c r="K10" s="52"/>
      <c r="L10" s="52"/>
      <c r="M10" s="52"/>
      <c r="N10" s="52"/>
      <c r="O10" s="64"/>
      <c r="P10" s="53">
        <f>データ!$P$6</f>
        <v>95.88</v>
      </c>
      <c r="Q10" s="53"/>
      <c r="R10" s="53"/>
      <c r="S10" s="53"/>
      <c r="T10" s="53"/>
      <c r="U10" s="53"/>
      <c r="V10" s="53"/>
      <c r="W10" s="61">
        <f>データ!$Q$6</f>
        <v>4125</v>
      </c>
      <c r="X10" s="61"/>
      <c r="Y10" s="61"/>
      <c r="Z10" s="61"/>
      <c r="AA10" s="61"/>
      <c r="AB10" s="61"/>
      <c r="AC10" s="61"/>
      <c r="AD10" s="2"/>
      <c r="AE10" s="2"/>
      <c r="AF10" s="2"/>
      <c r="AG10" s="2"/>
      <c r="AH10" s="5"/>
      <c r="AI10" s="5"/>
      <c r="AJ10" s="5"/>
      <c r="AK10" s="5"/>
      <c r="AL10" s="61">
        <f>データ!$U$6</f>
        <v>4657</v>
      </c>
      <c r="AM10" s="61"/>
      <c r="AN10" s="61"/>
      <c r="AO10" s="61"/>
      <c r="AP10" s="61"/>
      <c r="AQ10" s="61"/>
      <c r="AR10" s="61"/>
      <c r="AS10" s="61"/>
      <c r="AT10" s="51">
        <f>データ!$V$6</f>
        <v>7.1</v>
      </c>
      <c r="AU10" s="52"/>
      <c r="AV10" s="52"/>
      <c r="AW10" s="52"/>
      <c r="AX10" s="52"/>
      <c r="AY10" s="52"/>
      <c r="AZ10" s="52"/>
      <c r="BA10" s="52"/>
      <c r="BB10" s="53">
        <f>データ!$W$6</f>
        <v>655.92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205621</v>
      </c>
      <c r="D6" s="34">
        <f t="shared" si="3"/>
        <v>46</v>
      </c>
      <c r="E6" s="34">
        <f t="shared" si="3"/>
        <v>1</v>
      </c>
      <c r="F6" s="34">
        <f t="shared" si="3"/>
        <v>0</v>
      </c>
      <c r="G6" s="34">
        <f t="shared" si="3"/>
        <v>1</v>
      </c>
      <c r="H6" s="34" t="str">
        <f t="shared" si="3"/>
        <v>長野県　木島平村</v>
      </c>
      <c r="I6" s="34" t="str">
        <f t="shared" si="3"/>
        <v>法適用</v>
      </c>
      <c r="J6" s="34" t="str">
        <f t="shared" si="3"/>
        <v>水道事業</v>
      </c>
      <c r="K6" s="34" t="str">
        <f t="shared" si="3"/>
        <v>末端給水事業</v>
      </c>
      <c r="L6" s="34" t="str">
        <f t="shared" si="3"/>
        <v>A9</v>
      </c>
      <c r="M6" s="34">
        <f t="shared" si="3"/>
        <v>0</v>
      </c>
      <c r="N6" s="35" t="str">
        <f t="shared" si="3"/>
        <v>-</v>
      </c>
      <c r="O6" s="35">
        <f t="shared" si="3"/>
        <v>75.59</v>
      </c>
      <c r="P6" s="35">
        <f t="shared" si="3"/>
        <v>95.88</v>
      </c>
      <c r="Q6" s="35">
        <f t="shared" si="3"/>
        <v>4125</v>
      </c>
      <c r="R6" s="35">
        <f t="shared" si="3"/>
        <v>4897</v>
      </c>
      <c r="S6" s="35">
        <f t="shared" si="3"/>
        <v>99.32</v>
      </c>
      <c r="T6" s="35">
        <f t="shared" si="3"/>
        <v>49.31</v>
      </c>
      <c r="U6" s="35">
        <f t="shared" si="3"/>
        <v>4657</v>
      </c>
      <c r="V6" s="35">
        <f t="shared" si="3"/>
        <v>7.1</v>
      </c>
      <c r="W6" s="35">
        <f t="shared" si="3"/>
        <v>655.92</v>
      </c>
      <c r="X6" s="36">
        <f>IF(X7="",NA(),X7)</f>
        <v>130.96</v>
      </c>
      <c r="Y6" s="36">
        <f t="shared" ref="Y6:AG6" si="4">IF(Y7="",NA(),Y7)</f>
        <v>124.42</v>
      </c>
      <c r="Z6" s="36">
        <f t="shared" si="4"/>
        <v>137.09</v>
      </c>
      <c r="AA6" s="36">
        <f t="shared" si="4"/>
        <v>138.54</v>
      </c>
      <c r="AB6" s="36">
        <f t="shared" si="4"/>
        <v>127.4</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2325.94</v>
      </c>
      <c r="AU6" s="36">
        <f t="shared" ref="AU6:BC6" si="6">IF(AU7="",NA(),AU7)</f>
        <v>1292.6199999999999</v>
      </c>
      <c r="AV6" s="36">
        <f t="shared" si="6"/>
        <v>837.99</v>
      </c>
      <c r="AW6" s="36">
        <f t="shared" si="6"/>
        <v>953.54</v>
      </c>
      <c r="AX6" s="36">
        <f t="shared" si="6"/>
        <v>1260.06</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135.24</v>
      </c>
      <c r="BF6" s="36">
        <f t="shared" ref="BF6:BN6" si="7">IF(BF7="",NA(),BF7)</f>
        <v>123.51</v>
      </c>
      <c r="BG6" s="36">
        <f t="shared" si="7"/>
        <v>106.01</v>
      </c>
      <c r="BH6" s="36">
        <f t="shared" si="7"/>
        <v>244.99</v>
      </c>
      <c r="BI6" s="36">
        <f t="shared" si="7"/>
        <v>230.2</v>
      </c>
      <c r="BJ6" s="36">
        <f t="shared" si="7"/>
        <v>547.41999999999996</v>
      </c>
      <c r="BK6" s="36">
        <f t="shared" si="7"/>
        <v>536.9</v>
      </c>
      <c r="BL6" s="36">
        <f t="shared" si="7"/>
        <v>495.43</v>
      </c>
      <c r="BM6" s="36">
        <f t="shared" si="7"/>
        <v>488.5</v>
      </c>
      <c r="BN6" s="36">
        <f t="shared" si="7"/>
        <v>485.75</v>
      </c>
      <c r="BO6" s="35" t="str">
        <f>IF(BO7="","",IF(BO7="-","【-】","【"&amp;SUBSTITUTE(TEXT(BO7,"#,##0.00"),"-","△")&amp;"】"))</f>
        <v>【270.87】</v>
      </c>
      <c r="BP6" s="36">
        <f>IF(BP7="",NA(),BP7)</f>
        <v>121.4</v>
      </c>
      <c r="BQ6" s="36">
        <f t="shared" ref="BQ6:BY6" si="8">IF(BQ7="",NA(),BQ7)</f>
        <v>112.74</v>
      </c>
      <c r="BR6" s="36">
        <f t="shared" si="8"/>
        <v>130.46</v>
      </c>
      <c r="BS6" s="36">
        <f t="shared" si="8"/>
        <v>135.94999999999999</v>
      </c>
      <c r="BT6" s="36">
        <f t="shared" si="8"/>
        <v>117.71</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171.94</v>
      </c>
      <c r="CB6" s="36">
        <f t="shared" ref="CB6:CJ6" si="9">IF(CB7="",NA(),CB7)</f>
        <v>182.77</v>
      </c>
      <c r="CC6" s="36">
        <f t="shared" si="9"/>
        <v>158.66</v>
      </c>
      <c r="CD6" s="36">
        <f t="shared" si="9"/>
        <v>152.33000000000001</v>
      </c>
      <c r="CE6" s="36">
        <f t="shared" si="9"/>
        <v>176.07</v>
      </c>
      <c r="CF6" s="36">
        <f t="shared" si="9"/>
        <v>229.31</v>
      </c>
      <c r="CG6" s="36">
        <f t="shared" si="9"/>
        <v>232.46</v>
      </c>
      <c r="CH6" s="36">
        <f t="shared" si="9"/>
        <v>227.97</v>
      </c>
      <c r="CI6" s="36">
        <f t="shared" si="9"/>
        <v>226.99</v>
      </c>
      <c r="CJ6" s="36">
        <f t="shared" si="9"/>
        <v>230.22</v>
      </c>
      <c r="CK6" s="35" t="str">
        <f>IF(CK7="","",IF(CK7="-","【-】","【"&amp;SUBSTITUTE(TEXT(CK7,"#,##0.00"),"-","△")&amp;"】"))</f>
        <v>【163.27】</v>
      </c>
      <c r="CL6" s="36">
        <f>IF(CL7="",NA(),CL7)</f>
        <v>52.83</v>
      </c>
      <c r="CM6" s="36">
        <f t="shared" ref="CM6:CU6" si="10">IF(CM7="",NA(),CM7)</f>
        <v>48.02</v>
      </c>
      <c r="CN6" s="36">
        <f t="shared" si="10"/>
        <v>46.43</v>
      </c>
      <c r="CO6" s="36">
        <f t="shared" si="10"/>
        <v>44.54</v>
      </c>
      <c r="CP6" s="36">
        <f t="shared" si="10"/>
        <v>44.76</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79.09</v>
      </c>
      <c r="CX6" s="36">
        <f t="shared" ref="CX6:DF6" si="11">IF(CX7="",NA(),CX7)</f>
        <v>84.52</v>
      </c>
      <c r="CY6" s="36">
        <f t="shared" si="11"/>
        <v>86.76</v>
      </c>
      <c r="CZ6" s="36">
        <f t="shared" si="11"/>
        <v>88.33</v>
      </c>
      <c r="DA6" s="36">
        <f t="shared" si="11"/>
        <v>88.82</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44.68</v>
      </c>
      <c r="DI6" s="36">
        <f t="shared" ref="DI6:DQ6" si="12">IF(DI7="",NA(),DI7)</f>
        <v>46.17</v>
      </c>
      <c r="DJ6" s="36">
        <f t="shared" si="12"/>
        <v>64.48</v>
      </c>
      <c r="DK6" s="36">
        <f t="shared" si="12"/>
        <v>61.63</v>
      </c>
      <c r="DL6" s="36">
        <f t="shared" si="12"/>
        <v>63.32</v>
      </c>
      <c r="DM6" s="36">
        <f t="shared" si="12"/>
        <v>38.520000000000003</v>
      </c>
      <c r="DN6" s="36">
        <f t="shared" si="12"/>
        <v>39.049999999999997</v>
      </c>
      <c r="DO6" s="36">
        <f t="shared" si="12"/>
        <v>50.44</v>
      </c>
      <c r="DP6" s="36">
        <f t="shared" si="12"/>
        <v>51.44</v>
      </c>
      <c r="DQ6" s="36">
        <f t="shared" si="12"/>
        <v>52.4</v>
      </c>
      <c r="DR6" s="35" t="str">
        <f>IF(DR7="","",IF(DR7="-","【-】","【"&amp;SUBSTITUTE(TEXT(DR7,"#,##0.00"),"-","△")&amp;"】"))</f>
        <v>【47.91】</v>
      </c>
      <c r="DS6" s="36">
        <f>IF(DS7="",NA(),DS7)</f>
        <v>3.96</v>
      </c>
      <c r="DT6" s="36">
        <f t="shared" ref="DT6:EB6" si="13">IF(DT7="",NA(),DT7)</f>
        <v>3.96</v>
      </c>
      <c r="DU6" s="36">
        <f t="shared" si="13"/>
        <v>7.13</v>
      </c>
      <c r="DV6" s="36">
        <f t="shared" si="13"/>
        <v>8.76</v>
      </c>
      <c r="DW6" s="36">
        <f t="shared" si="13"/>
        <v>9.48</v>
      </c>
      <c r="DX6" s="36">
        <f t="shared" si="13"/>
        <v>6.76</v>
      </c>
      <c r="DY6" s="36">
        <f t="shared" si="13"/>
        <v>8.18</v>
      </c>
      <c r="DZ6" s="36">
        <f t="shared" si="13"/>
        <v>9.64</v>
      </c>
      <c r="EA6" s="36">
        <f t="shared" si="13"/>
        <v>11.68</v>
      </c>
      <c r="EB6" s="36">
        <f t="shared" si="13"/>
        <v>14.01</v>
      </c>
      <c r="EC6" s="35" t="str">
        <f>IF(EC7="","",IF(EC7="-","【-】","【"&amp;SUBSTITUTE(TEXT(EC7,"#,##0.00"),"-","△")&amp;"】"))</f>
        <v>【15.00】</v>
      </c>
      <c r="ED6" s="35">
        <f>IF(ED7="",NA(),ED7)</f>
        <v>0</v>
      </c>
      <c r="EE6" s="35">
        <f t="shared" ref="EE6:EM6" si="14">IF(EE7="",NA(),EE7)</f>
        <v>0</v>
      </c>
      <c r="EF6" s="36">
        <f t="shared" si="14"/>
        <v>0.65</v>
      </c>
      <c r="EG6" s="36">
        <f t="shared" si="14"/>
        <v>0.16</v>
      </c>
      <c r="EH6" s="35">
        <f t="shared" si="14"/>
        <v>0</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c r="A7" s="29"/>
      <c r="B7" s="38">
        <v>2016</v>
      </c>
      <c r="C7" s="38">
        <v>205621</v>
      </c>
      <c r="D7" s="38">
        <v>46</v>
      </c>
      <c r="E7" s="38">
        <v>1</v>
      </c>
      <c r="F7" s="38">
        <v>0</v>
      </c>
      <c r="G7" s="38">
        <v>1</v>
      </c>
      <c r="H7" s="38" t="s">
        <v>105</v>
      </c>
      <c r="I7" s="38" t="s">
        <v>106</v>
      </c>
      <c r="J7" s="38" t="s">
        <v>107</v>
      </c>
      <c r="K7" s="38" t="s">
        <v>108</v>
      </c>
      <c r="L7" s="38" t="s">
        <v>109</v>
      </c>
      <c r="M7" s="38"/>
      <c r="N7" s="39" t="s">
        <v>110</v>
      </c>
      <c r="O7" s="39">
        <v>75.59</v>
      </c>
      <c r="P7" s="39">
        <v>95.88</v>
      </c>
      <c r="Q7" s="39">
        <v>4125</v>
      </c>
      <c r="R7" s="39">
        <v>4897</v>
      </c>
      <c r="S7" s="39">
        <v>99.32</v>
      </c>
      <c r="T7" s="39">
        <v>49.31</v>
      </c>
      <c r="U7" s="39">
        <v>4657</v>
      </c>
      <c r="V7" s="39">
        <v>7.1</v>
      </c>
      <c r="W7" s="39">
        <v>655.92</v>
      </c>
      <c r="X7" s="39">
        <v>130.96</v>
      </c>
      <c r="Y7" s="39">
        <v>124.42</v>
      </c>
      <c r="Z7" s="39">
        <v>137.09</v>
      </c>
      <c r="AA7" s="39">
        <v>138.54</v>
      </c>
      <c r="AB7" s="39">
        <v>127.4</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2325.94</v>
      </c>
      <c r="AU7" s="39">
        <v>1292.6199999999999</v>
      </c>
      <c r="AV7" s="39">
        <v>837.99</v>
      </c>
      <c r="AW7" s="39">
        <v>953.54</v>
      </c>
      <c r="AX7" s="39">
        <v>1260.06</v>
      </c>
      <c r="AY7" s="39">
        <v>2322.9699999999998</v>
      </c>
      <c r="AZ7" s="39">
        <v>2098.87</v>
      </c>
      <c r="BA7" s="39">
        <v>571.29999999999995</v>
      </c>
      <c r="BB7" s="39">
        <v>527.82000000000005</v>
      </c>
      <c r="BC7" s="39">
        <v>477.44</v>
      </c>
      <c r="BD7" s="39">
        <v>262.87</v>
      </c>
      <c r="BE7" s="39">
        <v>135.24</v>
      </c>
      <c r="BF7" s="39">
        <v>123.51</v>
      </c>
      <c r="BG7" s="39">
        <v>106.01</v>
      </c>
      <c r="BH7" s="39">
        <v>244.99</v>
      </c>
      <c r="BI7" s="39">
        <v>230.2</v>
      </c>
      <c r="BJ7" s="39">
        <v>547.41999999999996</v>
      </c>
      <c r="BK7" s="39">
        <v>536.9</v>
      </c>
      <c r="BL7" s="39">
        <v>495.43</v>
      </c>
      <c r="BM7" s="39">
        <v>488.5</v>
      </c>
      <c r="BN7" s="39">
        <v>485.75</v>
      </c>
      <c r="BO7" s="39">
        <v>270.87</v>
      </c>
      <c r="BP7" s="39">
        <v>121.4</v>
      </c>
      <c r="BQ7" s="39">
        <v>112.74</v>
      </c>
      <c r="BR7" s="39">
        <v>130.46</v>
      </c>
      <c r="BS7" s="39">
        <v>135.94999999999999</v>
      </c>
      <c r="BT7" s="39">
        <v>117.71</v>
      </c>
      <c r="BU7" s="39">
        <v>80.62</v>
      </c>
      <c r="BV7" s="39">
        <v>80.010000000000005</v>
      </c>
      <c r="BW7" s="39">
        <v>81.900000000000006</v>
      </c>
      <c r="BX7" s="39">
        <v>82.42</v>
      </c>
      <c r="BY7" s="39">
        <v>83.59</v>
      </c>
      <c r="BZ7" s="39">
        <v>105.59</v>
      </c>
      <c r="CA7" s="39">
        <v>171.94</v>
      </c>
      <c r="CB7" s="39">
        <v>182.77</v>
      </c>
      <c r="CC7" s="39">
        <v>158.66</v>
      </c>
      <c r="CD7" s="39">
        <v>152.33000000000001</v>
      </c>
      <c r="CE7" s="39">
        <v>176.07</v>
      </c>
      <c r="CF7" s="39">
        <v>229.31</v>
      </c>
      <c r="CG7" s="39">
        <v>232.46</v>
      </c>
      <c r="CH7" s="39">
        <v>227.97</v>
      </c>
      <c r="CI7" s="39">
        <v>226.99</v>
      </c>
      <c r="CJ7" s="39">
        <v>230.22</v>
      </c>
      <c r="CK7" s="39">
        <v>163.27000000000001</v>
      </c>
      <c r="CL7" s="39">
        <v>52.83</v>
      </c>
      <c r="CM7" s="39">
        <v>48.02</v>
      </c>
      <c r="CN7" s="39">
        <v>46.43</v>
      </c>
      <c r="CO7" s="39">
        <v>44.54</v>
      </c>
      <c r="CP7" s="39">
        <v>44.76</v>
      </c>
      <c r="CQ7" s="39">
        <v>40.119999999999997</v>
      </c>
      <c r="CR7" s="39">
        <v>41.24</v>
      </c>
      <c r="CS7" s="39">
        <v>40.700000000000003</v>
      </c>
      <c r="CT7" s="39">
        <v>39.909999999999997</v>
      </c>
      <c r="CU7" s="39">
        <v>41.09</v>
      </c>
      <c r="CV7" s="39">
        <v>59.94</v>
      </c>
      <c r="CW7" s="39">
        <v>79.09</v>
      </c>
      <c r="CX7" s="39">
        <v>84.52</v>
      </c>
      <c r="CY7" s="39">
        <v>86.76</v>
      </c>
      <c r="CZ7" s="39">
        <v>88.33</v>
      </c>
      <c r="DA7" s="39">
        <v>88.82</v>
      </c>
      <c r="DB7" s="39">
        <v>76.87</v>
      </c>
      <c r="DC7" s="39">
        <v>74.900000000000006</v>
      </c>
      <c r="DD7" s="39">
        <v>74.61</v>
      </c>
      <c r="DE7" s="39">
        <v>75.62</v>
      </c>
      <c r="DF7" s="39">
        <v>75.91</v>
      </c>
      <c r="DG7" s="39">
        <v>90.22</v>
      </c>
      <c r="DH7" s="39">
        <v>44.68</v>
      </c>
      <c r="DI7" s="39">
        <v>46.17</v>
      </c>
      <c r="DJ7" s="39">
        <v>64.48</v>
      </c>
      <c r="DK7" s="39">
        <v>61.63</v>
      </c>
      <c r="DL7" s="39">
        <v>63.32</v>
      </c>
      <c r="DM7" s="39">
        <v>38.520000000000003</v>
      </c>
      <c r="DN7" s="39">
        <v>39.049999999999997</v>
      </c>
      <c r="DO7" s="39">
        <v>50.44</v>
      </c>
      <c r="DP7" s="39">
        <v>51.44</v>
      </c>
      <c r="DQ7" s="39">
        <v>52.4</v>
      </c>
      <c r="DR7" s="39">
        <v>47.91</v>
      </c>
      <c r="DS7" s="39">
        <v>3.96</v>
      </c>
      <c r="DT7" s="39">
        <v>3.96</v>
      </c>
      <c r="DU7" s="39">
        <v>7.13</v>
      </c>
      <c r="DV7" s="39">
        <v>8.76</v>
      </c>
      <c r="DW7" s="39">
        <v>9.48</v>
      </c>
      <c r="DX7" s="39">
        <v>6.76</v>
      </c>
      <c r="DY7" s="39">
        <v>8.18</v>
      </c>
      <c r="DZ7" s="39">
        <v>9.64</v>
      </c>
      <c r="EA7" s="39">
        <v>11.68</v>
      </c>
      <c r="EB7" s="39">
        <v>14.01</v>
      </c>
      <c r="EC7" s="39">
        <v>15</v>
      </c>
      <c r="ED7" s="39">
        <v>0</v>
      </c>
      <c r="EE7" s="39">
        <v>0</v>
      </c>
      <c r="EF7" s="39">
        <v>0.65</v>
      </c>
      <c r="EG7" s="39">
        <v>0.16</v>
      </c>
      <c r="EH7" s="39">
        <v>0</v>
      </c>
      <c r="EI7" s="39">
        <v>0.62</v>
      </c>
      <c r="EJ7" s="39">
        <v>0.23</v>
      </c>
      <c r="EK7" s="39">
        <v>0.34</v>
      </c>
      <c r="EL7" s="39">
        <v>0.28999999999999998</v>
      </c>
      <c r="EM7" s="39">
        <v>0.41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ws1401</cp:lastModifiedBy>
  <cp:lastPrinted>2018-02-01T00:48:01Z</cp:lastPrinted>
  <dcterms:created xsi:type="dcterms:W3CDTF">2017-12-25T01:28:43Z</dcterms:created>
  <dcterms:modified xsi:type="dcterms:W3CDTF">2018-02-01T00:51:07Z</dcterms:modified>
  <cp:category/>
</cp:coreProperties>
</file>